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95" windowWidth="14310" windowHeight="11865" firstSheet="2" activeTab="2"/>
  </bookViews>
  <sheets>
    <sheet name="Целевые индикаторы " sheetId="7" r:id="rId1"/>
    <sheet name="Ожидаемые эффекты" sheetId="16" r:id="rId2"/>
    <sheet name="финансир" sheetId="1" r:id="rId3"/>
    <sheet name="план-график" sheetId="10" r:id="rId4"/>
    <sheet name="Целевые индикаторы для Ольги Ви" sheetId="11" state="hidden" r:id="rId5"/>
    <sheet name="Сведения" sheetId="14" state="hidden" r:id="rId6"/>
    <sheet name="сведения о гп" sheetId="15" r:id="rId7"/>
  </sheets>
  <externalReferences>
    <externalReference r:id="rId8"/>
  </externalReferences>
  <definedNames>
    <definedName name="_ftn1" localSheetId="2">финансир!$A$18</definedName>
    <definedName name="_ftn2" localSheetId="2">финансир!$A$20</definedName>
    <definedName name="_ftn3" localSheetId="2">финансир!$A$21</definedName>
    <definedName name="_ftn4" localSheetId="2">финансир!$A$22</definedName>
    <definedName name="_ftnref1" localSheetId="2">финансир!$E$7</definedName>
    <definedName name="_ftnref2" localSheetId="2">финансир!$F$7</definedName>
    <definedName name="_ftnref3" localSheetId="2">финансир!$G$7</definedName>
    <definedName name="_ftnref4" localSheetId="2">финансир!#REF!</definedName>
    <definedName name="_xlnm.Print_Titles" localSheetId="1">'Ожидаемые эффекты'!$5:$6</definedName>
    <definedName name="_xlnm.Print_Titles" localSheetId="3">'план-график'!$5:$7</definedName>
    <definedName name="_xlnm.Print_Titles" localSheetId="2">финансир!$8:$8</definedName>
    <definedName name="_xlnm.Print_Titles" localSheetId="0">'Целевые индикаторы '!$5:$6</definedName>
    <definedName name="_xlnm.Print_Area" localSheetId="1">'Ожидаемые эффекты'!$A$1:$G$42</definedName>
    <definedName name="_xlnm.Print_Area" localSheetId="3">'план-график'!$A$1:$J$242</definedName>
    <definedName name="_xlnm.Print_Area" localSheetId="6">'сведения о гп'!$A$1:$F$21</definedName>
    <definedName name="_xlnm.Print_Area" localSheetId="2">финансир!$A$1:$N$209</definedName>
    <definedName name="_xlnm.Print_Area" localSheetId="0">'Целевые индикаторы '!$A$1:$G$60</definedName>
    <definedName name="_xlnm.Print_Area" localSheetId="4">'Целевые индикаторы для Ольги Ви'!$A$2:$G$136</definedName>
  </definedNames>
  <calcPr calcId="144525"/>
</workbook>
</file>

<file path=xl/calcChain.xml><?xml version="1.0" encoding="utf-8"?>
<calcChain xmlns="http://schemas.openxmlformats.org/spreadsheetml/2006/main">
  <c r="P71" i="1" l="1"/>
  <c r="P197" i="1" l="1"/>
  <c r="P198" i="1"/>
  <c r="P190" i="1"/>
  <c r="K189" i="1"/>
  <c r="K190" i="1"/>
  <c r="K208" i="1"/>
  <c r="E208" i="1" l="1"/>
  <c r="E189" i="1"/>
  <c r="N208" i="1"/>
  <c r="O65" i="1" l="1"/>
  <c r="O64" i="1"/>
  <c r="O50" i="1"/>
  <c r="F17" i="16" l="1"/>
  <c r="F20" i="16"/>
  <c r="F30" i="7"/>
  <c r="F31" i="7"/>
  <c r="F46" i="7"/>
  <c r="F47" i="7"/>
  <c r="F48" i="7"/>
  <c r="F45" i="7"/>
  <c r="F18" i="16"/>
  <c r="F19" i="16"/>
  <c r="F21" i="16"/>
  <c r="F22" i="16"/>
  <c r="F23" i="16"/>
  <c r="F24" i="16"/>
  <c r="H198" i="10" l="1"/>
  <c r="I198" i="10"/>
  <c r="J198" i="10"/>
  <c r="H199" i="10"/>
  <c r="I199" i="10"/>
  <c r="J199" i="10"/>
  <c r="H200" i="10"/>
  <c r="I200" i="10"/>
  <c r="J200" i="10"/>
  <c r="J197" i="10"/>
  <c r="I197" i="10"/>
  <c r="H197" i="10"/>
  <c r="B198" i="10"/>
  <c r="B199" i="10"/>
  <c r="B200" i="10"/>
  <c r="B197" i="10"/>
  <c r="J159" i="10"/>
  <c r="J158" i="10"/>
  <c r="I159" i="10"/>
  <c r="I158" i="10"/>
  <c r="H159" i="10"/>
  <c r="H158" i="10"/>
  <c r="B159" i="10"/>
  <c r="B158" i="10"/>
  <c r="O126" i="1" l="1"/>
  <c r="I178" i="1" l="1"/>
  <c r="L178" i="1"/>
  <c r="I96" i="1" l="1"/>
  <c r="H96" i="1"/>
  <c r="F15" i="7" l="1"/>
  <c r="F16" i="7"/>
  <c r="F17" i="7"/>
  <c r="I164" i="1" l="1"/>
  <c r="O204" i="1" l="1"/>
  <c r="P204" i="1" s="1"/>
  <c r="L122" i="1" l="1"/>
  <c r="C123" i="1" l="1"/>
  <c r="C122" i="1"/>
  <c r="C121" i="1"/>
  <c r="C120" i="1"/>
  <c r="C119" i="1"/>
  <c r="C118" i="1"/>
  <c r="C117" i="1"/>
  <c r="C116" i="1"/>
  <c r="F51" i="7" l="1"/>
  <c r="F52" i="7"/>
  <c r="F53" i="7"/>
  <c r="F54" i="7"/>
  <c r="F55" i="7"/>
  <c r="F56" i="7"/>
  <c r="F57" i="7"/>
  <c r="F58" i="7"/>
  <c r="F59" i="7"/>
  <c r="F60" i="7"/>
  <c r="F50" i="7"/>
  <c r="J164" i="10" l="1"/>
  <c r="I164" i="10"/>
  <c r="H164" i="10"/>
  <c r="B164" i="10"/>
  <c r="G229" i="10" l="1"/>
  <c r="G228" i="10"/>
  <c r="G226" i="10"/>
  <c r="G225" i="10"/>
  <c r="G224" i="10"/>
  <c r="G223" i="10"/>
  <c r="G221" i="10"/>
  <c r="G220" i="10"/>
  <c r="G219" i="10"/>
  <c r="G217" i="10"/>
  <c r="G216" i="10"/>
  <c r="G215" i="10"/>
  <c r="G214" i="10"/>
  <c r="G213" i="10"/>
  <c r="G205" i="10"/>
  <c r="G203" i="10" s="1"/>
  <c r="G178" i="10" l="1"/>
  <c r="K178" i="10" s="1"/>
  <c r="G150" i="10"/>
  <c r="G149" i="10" s="1"/>
  <c r="G139" i="10"/>
  <c r="K148" i="10"/>
  <c r="K147" i="10"/>
  <c r="G129" i="10"/>
  <c r="G138" i="10" l="1"/>
  <c r="G109" i="10"/>
  <c r="G12" i="10" l="1"/>
  <c r="F42" i="16" l="1"/>
  <c r="F41" i="16"/>
  <c r="F40" i="16"/>
  <c r="F39" i="16"/>
  <c r="F38" i="16"/>
  <c r="F37" i="16"/>
  <c r="F36" i="16"/>
  <c r="F35" i="16"/>
  <c r="F34" i="16"/>
  <c r="F33" i="16"/>
  <c r="F32" i="16"/>
  <c r="F30" i="16"/>
  <c r="F27" i="16"/>
  <c r="F26" i="16"/>
  <c r="F16" i="16"/>
  <c r="F14" i="16"/>
  <c r="F12" i="16"/>
  <c r="F9" i="16"/>
  <c r="F8" i="16"/>
  <c r="F36" i="7" l="1"/>
  <c r="F11" i="7"/>
  <c r="L101" i="1" l="1"/>
  <c r="I101" i="1"/>
  <c r="F164" i="1" l="1"/>
  <c r="F163" i="1"/>
  <c r="L129" i="1" l="1"/>
  <c r="K129" i="1"/>
  <c r="I129" i="1"/>
  <c r="H129" i="1"/>
  <c r="F129" i="1"/>
  <c r="E129" i="1"/>
  <c r="F102" i="1"/>
  <c r="E97" i="1"/>
  <c r="F96" i="1"/>
  <c r="E96" i="1"/>
  <c r="F30" i="1"/>
  <c r="F29" i="1"/>
  <c r="O170" i="1" l="1"/>
  <c r="O164" i="1"/>
  <c r="J162" i="10" l="1"/>
  <c r="G118" i="10" l="1"/>
  <c r="G116" i="10" s="1"/>
  <c r="L10" i="1" l="1"/>
  <c r="K10" i="1"/>
  <c r="G218" i="10" l="1"/>
  <c r="F32" i="7" l="1"/>
  <c r="F33" i="7"/>
  <c r="F34" i="7"/>
  <c r="F35" i="7"/>
  <c r="F37" i="7"/>
  <c r="I136" i="1" l="1"/>
  <c r="F136" i="1"/>
  <c r="J163" i="10" l="1"/>
  <c r="I163" i="10"/>
  <c r="H163" i="10"/>
  <c r="I162" i="10"/>
  <c r="H162" i="10"/>
  <c r="J71" i="10"/>
  <c r="I71" i="10"/>
  <c r="H71" i="10"/>
  <c r="B71" i="10"/>
  <c r="O72" i="1" l="1"/>
  <c r="I10" i="1"/>
  <c r="O16" i="1"/>
  <c r="O42" i="1"/>
  <c r="P10" i="1" l="1"/>
  <c r="K136" i="1"/>
  <c r="E136" i="1"/>
  <c r="H136" i="1"/>
  <c r="L136" i="1"/>
  <c r="B241" i="10" l="1"/>
  <c r="B240" i="10"/>
  <c r="B239" i="10"/>
  <c r="B238" i="10"/>
  <c r="B237" i="10"/>
  <c r="B236" i="10"/>
  <c r="B235" i="10"/>
  <c r="B234" i="10"/>
  <c r="B233" i="10"/>
  <c r="B232" i="10"/>
  <c r="B231" i="10"/>
  <c r="B175" i="10"/>
  <c r="B174" i="10"/>
  <c r="B172" i="10"/>
  <c r="B157" i="10"/>
  <c r="B156" i="10"/>
  <c r="B154" i="10"/>
  <c r="B155" i="10"/>
  <c r="B153" i="10"/>
  <c r="B152" i="10"/>
  <c r="B137" i="10"/>
  <c r="B136" i="10"/>
  <c r="B135" i="10"/>
  <c r="B134" i="10"/>
  <c r="B103" i="10"/>
  <c r="F41" i="7" l="1"/>
  <c r="F40" i="7"/>
  <c r="F39" i="7"/>
  <c r="H231" i="10" l="1"/>
  <c r="G212" i="10"/>
  <c r="G227" i="10"/>
  <c r="G222" i="10"/>
  <c r="H232" i="10"/>
  <c r="I232" i="10"/>
  <c r="J232" i="10"/>
  <c r="H233" i="10"/>
  <c r="I233" i="10"/>
  <c r="J233" i="10"/>
  <c r="H234" i="10"/>
  <c r="I234" i="10"/>
  <c r="J234" i="10"/>
  <c r="H235" i="10"/>
  <c r="I235" i="10"/>
  <c r="J235" i="10"/>
  <c r="H236" i="10"/>
  <c r="I236" i="10"/>
  <c r="J236" i="10"/>
  <c r="H237" i="10"/>
  <c r="I237" i="10"/>
  <c r="J237" i="10"/>
  <c r="H238" i="10"/>
  <c r="I238" i="10"/>
  <c r="J238" i="10"/>
  <c r="H239" i="10"/>
  <c r="I239" i="10"/>
  <c r="J239" i="10"/>
  <c r="H240" i="10"/>
  <c r="I240" i="10"/>
  <c r="J240" i="10"/>
  <c r="H241" i="10"/>
  <c r="I241" i="10"/>
  <c r="J241" i="10"/>
  <c r="J231" i="10"/>
  <c r="I231" i="10"/>
  <c r="J105" i="10"/>
  <c r="J106" i="10"/>
  <c r="J104" i="10"/>
  <c r="I105" i="10"/>
  <c r="I106" i="10"/>
  <c r="I104" i="10"/>
  <c r="H105" i="10"/>
  <c r="H106" i="10"/>
  <c r="H104" i="10"/>
  <c r="B106" i="10"/>
  <c r="B105" i="10"/>
  <c r="B104" i="10"/>
  <c r="G207" i="10" l="1"/>
  <c r="G202" i="10" s="1"/>
  <c r="G211" i="10"/>
  <c r="J137" i="10"/>
  <c r="I137" i="10"/>
  <c r="H137" i="10"/>
  <c r="J165" i="10"/>
  <c r="J161" i="10"/>
  <c r="J160" i="10"/>
  <c r="I165" i="10"/>
  <c r="I161" i="10"/>
  <c r="I160" i="10"/>
  <c r="H165" i="10"/>
  <c r="H161" i="10"/>
  <c r="H160" i="10"/>
  <c r="G201" i="10" l="1"/>
  <c r="G192" i="10" l="1"/>
  <c r="G132" i="10"/>
  <c r="G131" i="10" s="1"/>
  <c r="G83" i="10"/>
  <c r="G78" i="10"/>
  <c r="G66" i="10"/>
  <c r="G65" i="10"/>
  <c r="I59" i="1"/>
  <c r="G50" i="10"/>
  <c r="G44" i="10"/>
  <c r="G39" i="10"/>
  <c r="G35" i="10"/>
  <c r="G34" i="10"/>
  <c r="G22" i="10"/>
  <c r="G73" i="10" l="1"/>
  <c r="H73" i="10" s="1"/>
  <c r="G182" i="10"/>
  <c r="G99" i="10"/>
  <c r="G60" i="10"/>
  <c r="I205" i="1" l="1"/>
  <c r="H205" i="1"/>
  <c r="I200" i="1"/>
  <c r="H200" i="1"/>
  <c r="I190" i="1"/>
  <c r="H190" i="1"/>
  <c r="I185" i="1"/>
  <c r="H185" i="1"/>
  <c r="I181" i="1"/>
  <c r="H181" i="1"/>
  <c r="H180" i="1" s="1"/>
  <c r="L181" i="1"/>
  <c r="K181" i="1"/>
  <c r="E205" i="1"/>
  <c r="E200" i="1"/>
  <c r="F200" i="1"/>
  <c r="F190" i="1"/>
  <c r="F185" i="1"/>
  <c r="E181" i="1"/>
  <c r="I132" i="1"/>
  <c r="I131" i="1" s="1"/>
  <c r="H131" i="1"/>
  <c r="L131" i="1"/>
  <c r="L125" i="1"/>
  <c r="I125" i="1"/>
  <c r="L118" i="1"/>
  <c r="I118" i="1"/>
  <c r="I116" i="1" s="1"/>
  <c r="F118" i="1"/>
  <c r="F116" i="1" s="1"/>
  <c r="F101" i="1"/>
  <c r="K101" i="1"/>
  <c r="H101" i="1"/>
  <c r="E101" i="1"/>
  <c r="F69" i="1"/>
  <c r="E69" i="1"/>
  <c r="L95" i="1"/>
  <c r="K95" i="1"/>
  <c r="I95" i="1"/>
  <c r="H95" i="1"/>
  <c r="L69" i="1"/>
  <c r="K69" i="1"/>
  <c r="H69" i="1"/>
  <c r="I69" i="1"/>
  <c r="I98" i="1" s="1"/>
  <c r="L98" i="1" l="1"/>
  <c r="P98" i="1" s="1"/>
  <c r="L116" i="1"/>
  <c r="N118" i="1"/>
  <c r="H98" i="1"/>
  <c r="S98" i="1" s="1"/>
  <c r="K98" i="1"/>
  <c r="I180" i="1"/>
  <c r="H189" i="1"/>
  <c r="H208" i="1" s="1"/>
  <c r="I189" i="1"/>
  <c r="H10" i="1"/>
  <c r="O10" i="1" s="1"/>
  <c r="V98" i="1" l="1"/>
  <c r="T98" i="1"/>
  <c r="Q98" i="1"/>
  <c r="O98" i="1"/>
  <c r="I208" i="1"/>
  <c r="I62" i="1"/>
  <c r="I66" i="1" s="1"/>
  <c r="L205" i="1" l="1"/>
  <c r="K205" i="1"/>
  <c r="F205" i="1"/>
  <c r="F189" i="1" s="1"/>
  <c r="L200" i="1"/>
  <c r="K200" i="1"/>
  <c r="L190" i="1"/>
  <c r="E190" i="1"/>
  <c r="L185" i="1"/>
  <c r="L180" i="1" s="1"/>
  <c r="K185" i="1"/>
  <c r="K180" i="1" s="1"/>
  <c r="E185" i="1"/>
  <c r="E180" i="1" s="1"/>
  <c r="F181" i="1"/>
  <c r="F166" i="1"/>
  <c r="F162" i="1" s="1"/>
  <c r="L155" i="1"/>
  <c r="L159" i="1" s="1"/>
  <c r="K155" i="1"/>
  <c r="K159" i="1" s="1"/>
  <c r="I155" i="1"/>
  <c r="I159" i="1" s="1"/>
  <c r="H155" i="1"/>
  <c r="H159" i="1" s="1"/>
  <c r="F155" i="1"/>
  <c r="F159" i="1" s="1"/>
  <c r="E155" i="1"/>
  <c r="E159" i="1" s="1"/>
  <c r="L146" i="1"/>
  <c r="K146" i="1"/>
  <c r="I146" i="1"/>
  <c r="I153" i="1" s="1"/>
  <c r="H146" i="1"/>
  <c r="F146" i="1"/>
  <c r="E146" i="1"/>
  <c r="E153" i="1" s="1"/>
  <c r="K131" i="1"/>
  <c r="F131" i="1"/>
  <c r="E131" i="1"/>
  <c r="L127" i="1"/>
  <c r="K127" i="1"/>
  <c r="I127" i="1"/>
  <c r="H127" i="1"/>
  <c r="F127" i="1"/>
  <c r="E127" i="1"/>
  <c r="L189" i="1" l="1"/>
  <c r="L208" i="1" s="1"/>
  <c r="F180" i="1"/>
  <c r="F208" i="1" s="1"/>
  <c r="F62" i="1"/>
  <c r="F10" i="1"/>
  <c r="F59" i="1"/>
  <c r="F175" i="1"/>
  <c r="F177" i="1" s="1"/>
  <c r="F66" i="1" l="1"/>
  <c r="F153" i="1"/>
  <c r="F95" i="1" l="1"/>
  <c r="F98" i="1" s="1"/>
  <c r="E95" i="1"/>
  <c r="E98" i="1" s="1"/>
  <c r="O94" i="1"/>
  <c r="U98" i="1" l="1"/>
  <c r="L59" i="1"/>
  <c r="K59" i="1"/>
  <c r="H59" i="1"/>
  <c r="E59" i="1"/>
  <c r="I114" i="1" l="1"/>
  <c r="I100" i="1" s="1"/>
  <c r="I133" i="1" s="1"/>
  <c r="I166" i="1"/>
  <c r="I162" i="1" s="1"/>
  <c r="L175" i="1"/>
  <c r="O172" i="1"/>
  <c r="O174" i="1"/>
  <c r="I69" i="10" l="1"/>
  <c r="I70" i="10"/>
  <c r="I68" i="10"/>
  <c r="H70" i="10"/>
  <c r="H69" i="10"/>
  <c r="H68" i="10"/>
  <c r="B70" i="10"/>
  <c r="B69" i="10"/>
  <c r="B68" i="10"/>
  <c r="J196" i="10"/>
  <c r="I196" i="10"/>
  <c r="H196" i="10"/>
  <c r="B196" i="10"/>
  <c r="H135" i="10"/>
  <c r="H136" i="10"/>
  <c r="J153" i="10" l="1"/>
  <c r="I153" i="10"/>
  <c r="H153" i="10"/>
  <c r="F25" i="7"/>
  <c r="O85" i="1" l="1"/>
  <c r="T80" i="1"/>
  <c r="O71" i="1"/>
  <c r="O73" i="1"/>
  <c r="O74" i="1"/>
  <c r="O75" i="1"/>
  <c r="O76" i="1"/>
  <c r="O77" i="1"/>
  <c r="O78" i="1"/>
  <c r="O79" i="1"/>
  <c r="O70" i="1"/>
  <c r="O93" i="1"/>
  <c r="O92" i="1"/>
  <c r="O91" i="1"/>
  <c r="O86" i="1"/>
  <c r="O87" i="1"/>
  <c r="O88" i="1"/>
  <c r="O89" i="1"/>
  <c r="O90" i="1"/>
  <c r="O84" i="1"/>
  <c r="O80" i="1"/>
  <c r="O55" i="1"/>
  <c r="O56" i="1"/>
  <c r="O57" i="1"/>
  <c r="O58" i="1"/>
  <c r="O52" i="1"/>
  <c r="O53" i="1"/>
  <c r="O54" i="1"/>
  <c r="U50" i="1"/>
  <c r="O17" i="1" l="1"/>
  <c r="O18" i="1"/>
  <c r="O19" i="1"/>
  <c r="O20" i="1"/>
  <c r="O21" i="1"/>
  <c r="O22" i="1"/>
  <c r="O23" i="1"/>
  <c r="O24" i="1"/>
  <c r="O25" i="1"/>
  <c r="O26" i="1"/>
  <c r="O27" i="1"/>
  <c r="O28" i="1"/>
  <c r="O29" i="1"/>
  <c r="O30" i="1"/>
  <c r="O31" i="1"/>
  <c r="O32" i="1"/>
  <c r="O33" i="1"/>
  <c r="O34" i="1"/>
  <c r="O35" i="1"/>
  <c r="O36" i="1"/>
  <c r="O37" i="1"/>
  <c r="O38" i="1"/>
  <c r="O39" i="1"/>
  <c r="O40" i="1"/>
  <c r="O41" i="1"/>
  <c r="O43" i="1"/>
  <c r="O44" i="1"/>
  <c r="O45" i="1"/>
  <c r="O46" i="1"/>
  <c r="O47" i="1"/>
  <c r="O48" i="1"/>
  <c r="O49" i="1"/>
  <c r="O51" i="1"/>
  <c r="O60" i="1"/>
  <c r="O61" i="1"/>
  <c r="O63" i="1"/>
  <c r="O15" i="1"/>
  <c r="O12" i="1"/>
  <c r="O11" i="1"/>
  <c r="J175" i="10" l="1"/>
  <c r="J174" i="10"/>
  <c r="J172" i="10"/>
  <c r="I175" i="10"/>
  <c r="I174" i="10"/>
  <c r="I172" i="10"/>
  <c r="J157" i="10"/>
  <c r="I157" i="10"/>
  <c r="J156" i="10"/>
  <c r="I156" i="10"/>
  <c r="J155" i="10"/>
  <c r="I155" i="10"/>
  <c r="J154" i="10"/>
  <c r="I154" i="10"/>
  <c r="J152" i="10"/>
  <c r="I152" i="10"/>
  <c r="I150" i="1" l="1"/>
  <c r="F127" i="10" l="1"/>
  <c r="K54" i="10" l="1"/>
  <c r="B54" i="10"/>
  <c r="R103" i="1" l="1"/>
  <c r="Q10" i="1"/>
  <c r="E10" i="1"/>
  <c r="O81" i="1" l="1"/>
  <c r="O82" i="1"/>
  <c r="O83" i="1"/>
  <c r="P64" i="1"/>
  <c r="O13" i="1"/>
  <c r="O14" i="1"/>
  <c r="O68" i="1"/>
  <c r="F24" i="7" l="1"/>
  <c r="J103" i="10"/>
  <c r="G84" i="11" s="1"/>
  <c r="I103" i="10"/>
  <c r="E84" i="11" s="1"/>
  <c r="F84" i="11" s="1"/>
  <c r="F14" i="7"/>
  <c r="G105" i="11"/>
  <c r="K110" i="10"/>
  <c r="K10" i="10"/>
  <c r="L153" i="1"/>
  <c r="K153" i="1"/>
  <c r="H153" i="1"/>
  <c r="K111" i="10"/>
  <c r="K62" i="1"/>
  <c r="C136" i="11"/>
  <c r="C135" i="11"/>
  <c r="C134" i="11"/>
  <c r="F128" i="11"/>
  <c r="E122" i="11"/>
  <c r="F122" i="11" s="1"/>
  <c r="G115" i="11"/>
  <c r="E115" i="11"/>
  <c r="G114" i="11"/>
  <c r="E114" i="11"/>
  <c r="G112" i="11"/>
  <c r="E106" i="11"/>
  <c r="F106" i="11" s="1"/>
  <c r="F100" i="11"/>
  <c r="F98" i="11"/>
  <c r="F89" i="11"/>
  <c r="F55" i="11"/>
  <c r="F11" i="11"/>
  <c r="F10" i="11"/>
  <c r="G136" i="11"/>
  <c r="G135" i="11"/>
  <c r="G134" i="11"/>
  <c r="G133" i="11"/>
  <c r="K195" i="10"/>
  <c r="J195" i="10"/>
  <c r="I195" i="10"/>
  <c r="H195" i="10"/>
  <c r="K194" i="10"/>
  <c r="K191" i="10"/>
  <c r="K189" i="10"/>
  <c r="K183" i="10"/>
  <c r="H175" i="10"/>
  <c r="K174" i="10"/>
  <c r="G123" i="11"/>
  <c r="E123" i="11"/>
  <c r="F123" i="11" s="1"/>
  <c r="H174" i="10"/>
  <c r="K173" i="10"/>
  <c r="K172" i="10"/>
  <c r="G122" i="11"/>
  <c r="H172" i="10"/>
  <c r="K171" i="10"/>
  <c r="K170" i="10"/>
  <c r="K169" i="10"/>
  <c r="K168" i="10"/>
  <c r="K159" i="10"/>
  <c r="G113" i="11"/>
  <c r="E113" i="11"/>
  <c r="F113" i="11" s="1"/>
  <c r="H157" i="10"/>
  <c r="E112" i="11"/>
  <c r="F112" i="11" s="1"/>
  <c r="H156" i="10"/>
  <c r="G106" i="11"/>
  <c r="H155" i="10"/>
  <c r="G111" i="11"/>
  <c r="E111" i="11"/>
  <c r="F111" i="11" s="1"/>
  <c r="H154" i="10"/>
  <c r="E105" i="11"/>
  <c r="F105" i="11" s="1"/>
  <c r="H152" i="10"/>
  <c r="K151" i="10"/>
  <c r="K146" i="10"/>
  <c r="K145" i="10"/>
  <c r="K144" i="10"/>
  <c r="K143" i="10"/>
  <c r="K141" i="10"/>
  <c r="K140" i="10"/>
  <c r="K136" i="10"/>
  <c r="J136" i="10"/>
  <c r="I136" i="10"/>
  <c r="K135" i="10"/>
  <c r="J135" i="10"/>
  <c r="I135" i="10"/>
  <c r="K134" i="10"/>
  <c r="J134" i="10"/>
  <c r="I134" i="10"/>
  <c r="H134" i="10"/>
  <c r="K133" i="10"/>
  <c r="K128" i="10"/>
  <c r="K126" i="10"/>
  <c r="K120" i="10"/>
  <c r="K119" i="10"/>
  <c r="K117" i="10"/>
  <c r="G115" i="10"/>
  <c r="K115" i="10" s="1"/>
  <c r="G113" i="10"/>
  <c r="G112" i="10" s="1"/>
  <c r="K103" i="10"/>
  <c r="H103" i="10"/>
  <c r="K102" i="10"/>
  <c r="K98" i="10"/>
  <c r="K97" i="10"/>
  <c r="K96" i="10"/>
  <c r="K95" i="10"/>
  <c r="K94" i="10"/>
  <c r="K93" i="10"/>
  <c r="K92" i="10"/>
  <c r="K91" i="10"/>
  <c r="K90" i="10"/>
  <c r="K89" i="10"/>
  <c r="K88" i="10"/>
  <c r="K87" i="10"/>
  <c r="K86" i="10"/>
  <c r="K85" i="10"/>
  <c r="K84" i="10"/>
  <c r="K83" i="10"/>
  <c r="K82" i="10"/>
  <c r="K81" i="10"/>
  <c r="K80" i="10"/>
  <c r="K79" i="10"/>
  <c r="K78" i="10"/>
  <c r="K77" i="10"/>
  <c r="K76" i="10"/>
  <c r="K75" i="10"/>
  <c r="K70" i="10"/>
  <c r="J70" i="10"/>
  <c r="K69" i="10"/>
  <c r="J69" i="10"/>
  <c r="K68" i="10"/>
  <c r="J68" i="10"/>
  <c r="K67" i="10"/>
  <c r="K65" i="10"/>
  <c r="G64" i="10"/>
  <c r="K64" i="10" s="1"/>
  <c r="K62" i="10"/>
  <c r="K61" i="10"/>
  <c r="K59" i="10"/>
  <c r="K58" i="10"/>
  <c r="K57" i="10"/>
  <c r="K56" i="10"/>
  <c r="K53" i="10"/>
  <c r="K52" i="10"/>
  <c r="K51" i="10"/>
  <c r="K50" i="10"/>
  <c r="K49" i="10"/>
  <c r="K48" i="10"/>
  <c r="K47" i="10"/>
  <c r="K46" i="10"/>
  <c r="K45" i="10"/>
  <c r="K44" i="10"/>
  <c r="K43" i="10"/>
  <c r="K42" i="10"/>
  <c r="K41" i="10"/>
  <c r="K40" i="10"/>
  <c r="K39" i="10"/>
  <c r="K38" i="10"/>
  <c r="K37" i="10"/>
  <c r="K36" i="10"/>
  <c r="K35" i="10"/>
  <c r="K34" i="10"/>
  <c r="K33" i="10"/>
  <c r="K30" i="10"/>
  <c r="K29" i="10"/>
  <c r="K28" i="10"/>
  <c r="K27" i="10"/>
  <c r="K26" i="10"/>
  <c r="K25" i="10"/>
  <c r="K24" i="10"/>
  <c r="K23" i="10"/>
  <c r="K22" i="10"/>
  <c r="K21" i="10"/>
  <c r="K20" i="10"/>
  <c r="K19" i="10"/>
  <c r="K18" i="10"/>
  <c r="K17" i="10"/>
  <c r="K16" i="10"/>
  <c r="K15" i="10"/>
  <c r="K14" i="10"/>
  <c r="K13" i="10"/>
  <c r="K12" i="10"/>
  <c r="K11" i="10"/>
  <c r="E136" i="11"/>
  <c r="D136" i="11"/>
  <c r="E135" i="11"/>
  <c r="E134" i="11"/>
  <c r="D134" i="11"/>
  <c r="E133" i="11"/>
  <c r="F44" i="7"/>
  <c r="F29" i="7"/>
  <c r="F28" i="7"/>
  <c r="F27" i="7"/>
  <c r="F26" i="7"/>
  <c r="F21" i="7"/>
  <c r="F20" i="7"/>
  <c r="F19" i="7"/>
  <c r="F9" i="7"/>
  <c r="F8" i="7"/>
  <c r="K175" i="1"/>
  <c r="I175" i="1"/>
  <c r="H175" i="1"/>
  <c r="E175" i="1"/>
  <c r="L166" i="1"/>
  <c r="L162" i="1" s="1"/>
  <c r="L177" i="1" s="1"/>
  <c r="K166" i="1"/>
  <c r="K162" i="1" s="1"/>
  <c r="H166" i="1"/>
  <c r="H162" i="1" s="1"/>
  <c r="E166" i="1"/>
  <c r="E162" i="1" s="1"/>
  <c r="L150" i="1"/>
  <c r="K150" i="1"/>
  <c r="H150" i="1"/>
  <c r="F150" i="1"/>
  <c r="E150" i="1"/>
  <c r="K125" i="1"/>
  <c r="H125" i="1"/>
  <c r="F125" i="1"/>
  <c r="E125" i="1"/>
  <c r="K123" i="10"/>
  <c r="K122" i="10"/>
  <c r="K118" i="1"/>
  <c r="K116" i="1" s="1"/>
  <c r="H118" i="1"/>
  <c r="H116" i="1" s="1"/>
  <c r="E118" i="1"/>
  <c r="E116" i="1" s="1"/>
  <c r="L114" i="1"/>
  <c r="L100" i="1" s="1"/>
  <c r="L133" i="1" s="1"/>
  <c r="K114" i="1"/>
  <c r="H114" i="1"/>
  <c r="F114" i="1"/>
  <c r="E114" i="1"/>
  <c r="L111" i="1"/>
  <c r="L110" i="1" s="1"/>
  <c r="I111" i="1"/>
  <c r="I110" i="1" s="1"/>
  <c r="F111" i="1"/>
  <c r="F110" i="1" s="1"/>
  <c r="H62" i="1"/>
  <c r="T10" i="1"/>
  <c r="E100" i="1" l="1"/>
  <c r="E133" i="1" s="1"/>
  <c r="K100" i="1"/>
  <c r="K133" i="1" s="1"/>
  <c r="F100" i="1"/>
  <c r="F133" i="1" s="1"/>
  <c r="F209" i="1" s="1"/>
  <c r="F210" i="1" s="1"/>
  <c r="H100" i="1"/>
  <c r="H133" i="1" s="1"/>
  <c r="I177" i="1"/>
  <c r="I209" i="1" s="1"/>
  <c r="G72" i="10"/>
  <c r="G114" i="10"/>
  <c r="K114" i="10" s="1"/>
  <c r="H177" i="1"/>
  <c r="E177" i="1"/>
  <c r="H66" i="1"/>
  <c r="K192" i="10"/>
  <c r="O59" i="1"/>
  <c r="K121" i="10"/>
  <c r="S10" i="1"/>
  <c r="K112" i="10"/>
  <c r="K74" i="10"/>
  <c r="S114" i="1"/>
  <c r="S102" i="1"/>
  <c r="H134" i="1"/>
  <c r="K177" i="1"/>
  <c r="G177" i="10"/>
  <c r="O69" i="1"/>
  <c r="K66" i="1"/>
  <c r="G125" i="10"/>
  <c r="K125" i="10" s="1"/>
  <c r="G167" i="10"/>
  <c r="G166" i="10" s="1"/>
  <c r="K166" i="10" s="1"/>
  <c r="K113" i="10"/>
  <c r="K55" i="10"/>
  <c r="K60" i="10"/>
  <c r="G9" i="10"/>
  <c r="F136" i="11"/>
  <c r="L161" i="1"/>
  <c r="F134" i="11"/>
  <c r="K179" i="10"/>
  <c r="D133" i="11"/>
  <c r="F133" i="11" s="1"/>
  <c r="D135" i="11"/>
  <c r="F135" i="11" s="1"/>
  <c r="G127" i="10"/>
  <c r="K209" i="1" l="1"/>
  <c r="K210" i="1" s="1"/>
  <c r="Q66" i="1"/>
  <c r="G108" i="10"/>
  <c r="G107" i="10" s="1"/>
  <c r="H209" i="1"/>
  <c r="K73" i="10"/>
  <c r="O134" i="1"/>
  <c r="I161" i="1"/>
  <c r="V66" i="1"/>
  <c r="K167" i="10"/>
  <c r="K138" i="10"/>
  <c r="K139" i="10"/>
  <c r="K177" i="10"/>
  <c r="G176" i="10"/>
  <c r="K127" i="10"/>
  <c r="K109" i="10"/>
  <c r="I134" i="1"/>
  <c r="O133" i="1"/>
  <c r="K118" i="10"/>
  <c r="K116" i="10"/>
  <c r="P209" i="1" l="1"/>
  <c r="L73" i="10"/>
  <c r="K72" i="10"/>
  <c r="K176" i="10"/>
  <c r="K108" i="10" l="1"/>
  <c r="K107" i="10" l="1"/>
  <c r="S66" i="1" l="1"/>
  <c r="H67" i="1" l="1"/>
  <c r="I67" i="1"/>
  <c r="C133" i="11" l="1"/>
  <c r="L66" i="1"/>
  <c r="K66" i="10"/>
  <c r="L209" i="1" l="1"/>
  <c r="L210" i="1" s="1"/>
  <c r="L211" i="1" s="1"/>
  <c r="O66" i="1"/>
  <c r="P66" i="1"/>
  <c r="O209" i="1"/>
  <c r="T66" i="1"/>
  <c r="O62" i="1"/>
  <c r="G63" i="10"/>
  <c r="U66" i="1"/>
  <c r="L67" i="1"/>
  <c r="O67" i="1" s="1"/>
  <c r="G8" i="10" l="1"/>
  <c r="G242" i="10" s="1"/>
  <c r="K63" i="10"/>
  <c r="R209" i="1"/>
  <c r="K234" i="10" l="1"/>
  <c r="E62" i="1" l="1"/>
  <c r="E66" i="1" s="1"/>
  <c r="E209" i="1" s="1"/>
  <c r="E210" i="1" s="1"/>
  <c r="F211" i="1" s="1"/>
  <c r="N211" i="1" s="1"/>
  <c r="O137" i="1" l="1"/>
</calcChain>
</file>

<file path=xl/sharedStrings.xml><?xml version="1.0" encoding="utf-8"?>
<sst xmlns="http://schemas.openxmlformats.org/spreadsheetml/2006/main" count="2591" uniqueCount="1018">
  <si>
    <t>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t>
  </si>
  <si>
    <t>24.03.2017 года заключен контракт на выполнение проектных работ на сумму 156,0 т.р..16.10.2017 заключен контракт с ООО "Спецстекло" на выполнение работ на сумму 2458,8 т.р. Выполнены работы на сумму 2695,03т.р.</t>
  </si>
  <si>
    <t>Государственный заказчик государственной программы</t>
  </si>
  <si>
    <t>Вид нормативного правового акта</t>
  </si>
  <si>
    <t xml:space="preserve">Дата принятия </t>
  </si>
  <si>
    <t>Номер</t>
  </si>
  <si>
    <t>Постановление Правительства Ульяновской области</t>
  </si>
  <si>
    <t>Возмещение производится на заявительной основе</t>
  </si>
  <si>
    <t>Возмещение производится на заявительной основе и по факту выполненных работ</t>
  </si>
  <si>
    <t>Предоставление мер государственной социальной поддержки отдельным категориям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 и проживающих в сельских населенных пунктах, рабочих поселках и поселках городского типа на территории Ульяновской области</t>
  </si>
  <si>
    <t>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t>
  </si>
  <si>
    <t>Доля участников подпрограммы и членов их семей, не достигших возраста 40 лет, в общей численности участников подпрограммы, процентов</t>
  </si>
  <si>
    <t>Доля участников подпрограммы, имеющих среднее профессиональное либо высшее образование, в общей численности участников подпрограммы, процентов</t>
  </si>
  <si>
    <t>по факту обращения граждан</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</si>
  <si>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</si>
  <si>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</si>
  <si>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41 72 07 Ковальчук Виктор Иванович</t>
  </si>
  <si>
    <t>данная мера социальной поддержки предоставляется на заявительной основе</t>
  </si>
  <si>
    <t>2.3.</t>
  </si>
  <si>
    <t>Терентьева Лариса</t>
  </si>
  <si>
    <t>Филиппова Анна</t>
  </si>
  <si>
    <t>Трусова Ольга</t>
  </si>
  <si>
    <t>мы и семья 420027 екатерина анатольевна</t>
  </si>
  <si>
    <t>агентство</t>
  </si>
  <si>
    <t>Фатьянова ирина</t>
  </si>
  <si>
    <t>Объект завершен реконструкцией</t>
  </si>
  <si>
    <t>Выявлены дополнительные виды работ на сумму 676,8 т.р.</t>
  </si>
  <si>
    <t>Опережающее профессиональное обучение и дополнительное профессиональное образование граждан, зарегистрированных в ОГКУ "Кадровый центр Ульяновской области" в целях поиска подходящей работы, для дльнейшего трудоустройства в организации</t>
  </si>
  <si>
    <t>проведение работ по завершению строительства Областного государственного казённого учреждения социального обслуживания «Пансионат для граждан пожилого возраста в р.п. Языково» и оснащение его технологическим оборудованием</t>
  </si>
  <si>
    <t xml:space="preserve">В связи с вступлением в силу Федерального закона №415-ФЗ от 19.12.2016 года «О федеральном бюджете на 2017 год и на плановый период 2018 и 2019 годов» увеличиваются средства федерального бюджета на сумму 110 395,900 тыс. рублей. 
На основании реестра внесённых изменений в областной бюджет Ульяновской области на 2017 год, утверждённого Губернатором Ульяновской области 16.01.2017 года, выделяются дополнительные средства областного бюджета в сумме 330 156,0 тыс. рублей. 
В связи с принятием Постановления Правительства Ульяновской области от 23.12.2016 № 639-П в части уменьшения числа участников программы «Повышение мобильности трудовых ресурсов Ульяновской области», увеличиваются средства областного бюджета на мероприятия государственной программы в 2017 году в сумме 12 003,4 тыс. рублей с внепрограммной деятельности.
На основании реестра внесённых изменений в областной бюджет Ульяновской области на 2017 год, утверждённого Губернатором Ульяновской области 16.01.2017 года уменьшаются средства областного бюджета в сумме 29 161,3 тыс. рублей. 
Перераспределяются средства областного бюджета:
1. На выполнение нового расходного обязательства – 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 ежегодно в сумме 2 400,0 тыс. рублей 
2. Приведение в соответствие закона Ульяновской области «Об областном бюджете Ульяновской области на 2017 год и на плановый период 2018 и 2019 годов» по Министерству промышленности, строительства, жилищно-коммунального комплекса и транспорта Ульяновской области по разделу «Социальная политика» с запланированными мероприятиями, сформированными проектом бюджета на 2017-2019 годы.
3.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1 000,0 тыс. рублей.
4. Во исполнение распоряжения Правительства Ульяновской области от 24.04.2015 № 226-пр «О некоторых мерах по повышению качества строительных и ремонтных работ на территории Ульяновской области» предусматривается перераспределение с соисполнителя – Министерство промышленности, строительства, жилищно-коммунального комплекса и транспорта Ульяновской области на Министерство в 2017 год в сумме 3 011,0 тыс. рублей.
5. В связи с завершением строительства ОГКУСО «Пансионата для граждан пожилого возраста в р.п.Языково» перераспределяются средства в 2017 году в сумме 20 900,0 тыс. рублей на реализацию мероприятий социальной программы, направленных на укрепление материально-технической базы организаций социального обслуживания населения, оказанием адресной социальной помощи неработающим пенсионерам, являющихся получателями страховых пенсий по старости и по инвалидности, и обучением компьютерной грамотности неработающих пенсионеров. </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</si>
  <si>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</si>
  <si>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</si>
  <si>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</si>
  <si>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1.3.2.5.</t>
  </si>
  <si>
    <t>Проведение совместных мероприятий инвалидов и лиц, не имеющих инвалидности («Парад ангелов»)</t>
  </si>
  <si>
    <t>Агентство, Герасимов Денис Валентинович, руководитель</t>
  </si>
  <si>
    <t>Численность пострадавших в результате несчастных случаев на производстве с утратой трудоспособности на 1 рабочий день и более, человек</t>
  </si>
  <si>
    <t>Количество рабочих мест, на которых проведена специальная оценка условий труда, единиц</t>
  </si>
  <si>
    <t>Содержание подведомственных организаций</t>
  </si>
  <si>
    <t>Организации, подведомственные органу исполнительной власти Ульяновской области, уполномоченному в сфере социального обслуживания и социальной защиты</t>
  </si>
  <si>
    <t xml:space="preserve">Организации, подведомственные органу исполнительной власти Ульяновской области, уполномоченному в сфере занятости </t>
  </si>
  <si>
    <t>1.2.2.</t>
  </si>
  <si>
    <t>Внедрение современных технологий в деятельность государственных организаций системы социальной защиты и социального обслуживания граждан</t>
  </si>
  <si>
    <t>1.46.</t>
  </si>
  <si>
    <t>1, 3 кв.</t>
  </si>
  <si>
    <t>3, 4 кв.</t>
  </si>
  <si>
    <t>2, 4 кв.</t>
  </si>
  <si>
    <t>Мероприятия, предусмотренные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</si>
  <si>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Министерство, Министерство строительства, Агентство</t>
  </si>
  <si>
    <t>Организации, подведомственные органу исполнительной власти Ульяновской области, уполномоченному в сфере занятости</t>
  </si>
  <si>
    <t>Мероприятия в области энергосбережения и энергоэффективности</t>
  </si>
  <si>
    <t>Оснащение реабилитационным оборудованием областных государст-венных учреждений социального обслуживания</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</si>
  <si>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</si>
  <si>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N п/п</t>
  </si>
  <si>
    <t>Реквизиты нормативного правового акта об утверждении (внесении изменений) государственную программу</t>
  </si>
  <si>
    <t>Суть изменений (краткое изложение)</t>
  </si>
  <si>
    <t>Реквизиты акта (документа) об утверждении Плана-графика реализации государственной программы (изменений в него)</t>
  </si>
  <si>
    <t>СВЕДЕНИЯ</t>
  </si>
  <si>
    <t>Приложение №4</t>
  </si>
  <si>
    <t>о внесенных изменениях в государственную программу за I квартал 2017 года</t>
  </si>
  <si>
    <t>Постановление правительства Ульяновской области от 02.02.2017 №2/53-П «О внесении изменений в государственную программу Ульяновской области «Социальная поддержка и защита населения Ульяновской области» на 2014-2020 годы»</t>
  </si>
  <si>
    <t xml:space="preserve">Распоряжение Министерства здравоохранения, семьи и социального благополучия Ульяновской области от 30.12.2016 № 4123-р «Об утверждении Плана-графика по реализации в 2017 году постановления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2014-2020 годы»
</t>
  </si>
  <si>
    <t>Сведения о достижении целевых показателей Государственной программы</t>
  </si>
  <si>
    <t>Приложение 3</t>
  </si>
  <si>
    <t>Численность соотечественников из числа граждан, вынужденно покинувших территорию Украины, переселившихся в Ульяновскую область, человек (5.1.1)</t>
  </si>
  <si>
    <t>Предоставление ежемесячной денежной выплаты производится на заявительной основе</t>
  </si>
  <si>
    <t>1.11.</t>
  </si>
  <si>
    <t>Приложение  №2</t>
  </si>
  <si>
    <t>Предоставление адресной материальной помощи гражданам, оказавшимся в трудной жизненной ситуации; адресной материальной помощи неработающим пенсионерам, являющимся получателями страховых пенсий по старости и по инвалидности; адресной материальной помощи гражданам, которым предоставляется лечение методом программного системного гемодиализа</t>
  </si>
  <si>
    <t>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</si>
  <si>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Ульяновской области</t>
  </si>
  <si>
    <t>Реализация мер социальной поддержки родителей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</si>
  <si>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 Сычева В.А .и Доронина Н.П.</t>
  </si>
  <si>
    <t>Предоставление мер государственной социальной поддержки отдельных категорий специалистов социального обслуживания населения и детских домов, работающих и проживающих в сельской местности на территории Ульяновской области»</t>
  </si>
  <si>
    <t>Предоставление мер социальной поддержки отдельных категорий молодых специалистов учреждений социального обслуживания населения и детских домов</t>
  </si>
  <si>
    <t>Предоставление единовременного пособия в целях возмещения вреда, причиненного в связи с исполнением работниками противопожарной службы Ульяновской области трудовых обязанностей</t>
  </si>
  <si>
    <t>Предоставление мер социальной поддержки на обеспечение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</si>
  <si>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Предоставление мер социальной поддержки  лицам награжденным знаком «Почетный донор СССР» и «Почетный донор России»</t>
  </si>
  <si>
    <t>1.6.</t>
  </si>
  <si>
    <t>1.7.</t>
  </si>
  <si>
    <t>2.1.</t>
  </si>
  <si>
    <t>2.2.</t>
  </si>
  <si>
    <t>Предоставление ежемесячной выплаты лицам из числа детей-сирот и детей, оставшихся без попечения родителей, обучающимся в муниципальных учреждениях образования</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</si>
  <si>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учреждениях образования,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</si>
  <si>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Оплата проезда к месту лечения и обратно детей-сирот и детей, оставшихся без попечения родителей, а также лиц из числа детей, оставшихся без попечения родителей</t>
  </si>
  <si>
    <t>Возмещение расходов, связанных с обучением детей – сирот и детей, оставшихся без попечения родителей, а также лиц из числа детей, оставшихся без попечения родителей, на курсах по подготовке к поступлению в образовательные учреждения среднего профессионального и высшего профессионального образования</t>
  </si>
  <si>
    <t xml:space="preserve">Ежемесячная выплата на ребенка до достижения им возраста 3 лет  </t>
  </si>
  <si>
    <t>Предоставление мер социальной поддержи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</si>
  <si>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учреждений образования</t>
  </si>
  <si>
    <t>Реализация полномочий по оказанию семьям, детям и отдельным гражданам,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 СО "Центр социально-психологической помощи семье и детям "Семья" в г. Ульяновске"</t>
  </si>
  <si>
    <t>-</t>
  </si>
  <si>
    <t>Областное государственное автономное учреждение социального обслуживания «Дом-интернат для престарелых и инвалидов «Союз» в с. Бригадировка»</t>
  </si>
  <si>
    <t>Информирование местного населения и соотечественников, проживающих за рубежом, о добровольном переселении в Ульяновскую область</t>
  </si>
  <si>
    <t>3.1.</t>
  </si>
  <si>
    <t>3.1.1.1.</t>
  </si>
  <si>
    <t>3.1.1.2.</t>
  </si>
  <si>
    <t>3.1.1.3.</t>
  </si>
  <si>
    <t>3.1.1.4.</t>
  </si>
  <si>
    <t>3.1.1.5.</t>
  </si>
  <si>
    <t>3.1.1.9.</t>
  </si>
  <si>
    <t>3.2.</t>
  </si>
  <si>
    <t>3.2.1.1.</t>
  </si>
  <si>
    <t>3.2.1.2.</t>
  </si>
  <si>
    <t>3.4.</t>
  </si>
  <si>
    <t>3.4.1.</t>
  </si>
  <si>
    <t>Информирование населения и работодателей о положении на рынке труда</t>
  </si>
  <si>
    <t xml:space="preserve">Мероприятия в области социального партнёрства </t>
  </si>
  <si>
    <t xml:space="preserve">Софинансирование дополнительных мероприятий в сфере занятости населения, включающих в себя 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t>
  </si>
  <si>
    <t>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t>
  </si>
  <si>
    <t xml:space="preserve"> «Обеспечение реализации государственной программы»</t>
  </si>
  <si>
    <t>Семья и дети</t>
  </si>
  <si>
    <t>3.</t>
  </si>
  <si>
    <t>6</t>
  </si>
  <si>
    <t>х</t>
  </si>
  <si>
    <t>Количество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</si>
  <si>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</si>
  <si>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</si>
  <si>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</si>
  <si>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Количество граждан пожилого возраста, приобщённых к занятиям физической культурой и здоровому образу жизни, тыс. человек</t>
  </si>
  <si>
    <t>Планируемый объем финансирования, тыс. руб.*</t>
  </si>
  <si>
    <t>Предоставленное финансирование, тыс. руб.**</t>
  </si>
  <si>
    <r>
      <t xml:space="preserve">Средства на социальные выплаты безработным гражданам </t>
    </r>
    <r>
      <rPr>
        <sz val="10"/>
        <color indexed="8"/>
        <rFont val="Times New Roman"/>
        <family val="1"/>
        <charset val="204"/>
      </rPr>
      <t>(в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r>
  </si>
  <si>
    <t>Примечание</t>
  </si>
  <si>
    <t>1.8.</t>
  </si>
  <si>
    <t>Приложение 1</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</si>
  <si>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</si>
  <si>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</si>
  <si>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</si>
  <si>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</si>
  <si>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</si>
  <si>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</si>
  <si>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</si>
  <si>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</si>
  <si>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</si>
  <si>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</si>
  <si>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</si>
  <si>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</si>
  <si>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</si>
  <si>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</si>
  <si>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</si>
  <si>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</si>
  <si>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</si>
  <si>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</si>
  <si>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</si>
  <si>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</si>
  <si>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</si>
  <si>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</si>
  <si>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</si>
  <si>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</si>
  <si>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</si>
  <si>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</si>
  <si>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</si>
  <si>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</si>
  <si>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</si>
  <si>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</si>
  <si>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</si>
  <si>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</si>
  <si>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</si>
  <si>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</si>
  <si>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</si>
  <si>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Предоставление отдельных мер социальной поддержки граждан, подвергшихся воздействию радиации</t>
  </si>
  <si>
    <t>2.</t>
  </si>
  <si>
    <t>Основное мероприятие "Оказание услуг в области социального обслуживания"</t>
  </si>
  <si>
    <t>Основное мероприятие "Адресно целевая поддержка в области социальной защиты населения"</t>
  </si>
  <si>
    <t xml:space="preserve">1. </t>
  </si>
  <si>
    <t>1.1.1.</t>
  </si>
  <si>
    <t>Х</t>
  </si>
  <si>
    <t>По факту бегства отправляется запрос на финансирование</t>
  </si>
  <si>
    <t>содержание подведомственных учреждений</t>
  </si>
  <si>
    <t>Предоставление отдельным категориям собственников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</si>
  <si>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1.45.</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</si>
  <si>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t>
  </si>
  <si>
    <t>Агентство</t>
  </si>
  <si>
    <t>1.2.1.1.</t>
  </si>
  <si>
    <t>1.2.1.2.</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</si>
  <si>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</si>
  <si>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Реконструкция перехода между спальным и лечебными корпусами с установкой грузопассажирского (больничного) лифта Областного государственного автономного учреждения социального обслуживания «Реабилитационный центр для инвалидов молодого возраста «Сосновый бор» в р.п. Вешкайма»</t>
  </si>
  <si>
    <t>1.2.1.</t>
  </si>
  <si>
    <t>1.4.1.</t>
  </si>
  <si>
    <t>"Содействие занятости населения, улучшение условий и охраны труда и здоровья на рабочем месте"</t>
  </si>
  <si>
    <t>Основное мероприятие "Содействие трудоустройству населения, улучшение условий, охраны труда и здоровья на рабочем месте, развитие социального партнёрства"</t>
  </si>
  <si>
    <t>Выплата денежного вознаграждения в рамках реализации постановления Правительства Ульяновской области от 07.11.2014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t>
  </si>
  <si>
    <t>Улучшение условий, охраны труда и здоровья на рабочем месте</t>
  </si>
  <si>
    <t>Основное мероприятие "Содействие в трудоустройстве незанятых инвалидов на оборудованные (оснащенные) для них рабочие места"</t>
  </si>
  <si>
    <t>Основное мероприятие "Привлечение соотечественников, проживающих за рубежом, на постоянное место жительство в Ульяновскую область "</t>
  </si>
  <si>
    <t>Предоставление участникам подпрограммы мер поддержки</t>
  </si>
  <si>
    <t>Основное мероприятие «Обеспечение деятельности государственного заказчика и соисполнителей государственной программы»</t>
  </si>
  <si>
    <t>Содержание подведомственных  учреждений (содержание и обеспечение деятельности  учреждений социального обслуживания инвалидов, граждан пожилого возраста и иных категорий граждан, детских домов, детских домов-интернатов и социально-реабилитационных центров для несовершеннолетних,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t>
  </si>
  <si>
    <t>Основное мероприятие "Мероприятия в области энергосбережения и энергоэффективности"</t>
  </si>
  <si>
    <t xml:space="preserve">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t>
  </si>
  <si>
    <t>Численность пострадавших в результате несчастных случаев на производстве с утратой трудоспособности на 1 рабочий день и более человек</t>
  </si>
  <si>
    <t xml:space="preserve">Уровень регистрируемой безработицы к численности эко-номически активного населения Ульяновской области, процентов </t>
  </si>
  <si>
    <t xml:space="preserve"> </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</si>
  <si>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</si>
  <si>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Министерство</t>
  </si>
  <si>
    <t>Ресурсное обеспечение   мер социальной поддержки семей,имеющих детей,от общей потребности на их реализпацию, процентов</t>
  </si>
  <si>
    <t>Ресурсное обеспечение  социальной поддержки отдельных категорий граждан от общей потребности на их реализацию, процентов</t>
  </si>
  <si>
    <t>№ п/п</t>
  </si>
  <si>
    <t>Наименование раздела, мероприятия</t>
  </si>
  <si>
    <t>Распорядитель средств</t>
  </si>
  <si>
    <t>Освоение, тыс. руб.</t>
  </si>
  <si>
    <t>ФБ</t>
  </si>
  <si>
    <t>ОБ</t>
  </si>
  <si>
    <t>МБ</t>
  </si>
  <si>
    <t>«Развитие мер социальной поддержки отдельных категорий граждан»</t>
  </si>
  <si>
    <t>Итого по подпрограмме</t>
  </si>
  <si>
    <t>Проведение социально значимых мероприятий</t>
  </si>
  <si>
    <t>Обеспечение исполнения полномочий по предоставлению ежемесячной денежной компенсации на оплату жилищно-коммунальных услуг отдельным категориям граждан</t>
  </si>
  <si>
    <t>Внедрение современных технологий в деятельность учреждений системы социальной защиты и обслуживания населения</t>
  </si>
  <si>
    <t>"Семья и дети"</t>
  </si>
  <si>
    <t>"Доступная среда"</t>
  </si>
  <si>
    <t>Иные мероприятия</t>
  </si>
  <si>
    <t>"Содействие занятости населения, улучшение условий и охраны труда"</t>
  </si>
  <si>
    <t>Реализация прав граждан на труд и социальная защита от безработицы, а также создание благоприятных условий для обеспечения занятости населения</t>
  </si>
  <si>
    <t>«Оказание содействия добровольному переселению в Ульяновскую область соотечественников, проживающих за рубежом»</t>
  </si>
  <si>
    <t>Наименование</t>
  </si>
  <si>
    <t>запланированные</t>
  </si>
  <si>
    <t>достигнутые</t>
  </si>
  <si>
    <t>1.1.</t>
  </si>
  <si>
    <t>1.2.</t>
  </si>
  <si>
    <t>1.3.</t>
  </si>
  <si>
    <t>1.4.</t>
  </si>
  <si>
    <t>1.5.</t>
  </si>
  <si>
    <t>Доступная среда</t>
  </si>
  <si>
    <t>4</t>
  </si>
  <si>
    <t>5</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</si>
  <si>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</si>
  <si>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</si>
  <si>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</si>
  <si>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Предоставление мер социальной поддержки ветеранам труда</t>
  </si>
  <si>
    <t>Предоставление мер социальной поддержки труженикам тыла</t>
  </si>
  <si>
    <t>Предоставление мер социальной поддержки реабилитированным лицам и лицам, пострадавшим от политических репрессий</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</si>
  <si>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</si>
  <si>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</si>
  <si>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</si>
  <si>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</si>
  <si>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Предоставление мер социальной поддержки педагогическим работникам образовательных учреждений,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</si>
  <si>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 защищённых категорий лиц</t>
  </si>
  <si>
    <t>Выплата единовременной материальной помощи военнослужащим, сотрудникам правоохранительных органов и членам их семей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</si>
  <si>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</si>
  <si>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</si>
  <si>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</si>
  <si>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</si>
  <si>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</si>
  <si>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</si>
  <si>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</si>
  <si>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</si>
  <si>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</si>
  <si>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</si>
  <si>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гражданам, родившимся в период с 01 января 1932 года по 31 декабря 1945 года</t>
  </si>
  <si>
    <t>Выплата премий Губернатора Ульяновской области инвалидам</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</si>
  <si>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</si>
  <si>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поддержки сельским старостам</t>
  </si>
  <si>
    <t>Предоставление мер социальной государственной поддержки добровольным пожарным</t>
  </si>
  <si>
    <t>Компенсационные выплаты гражданам при возникновении поствакцинальных осложнений</t>
  </si>
  <si>
    <t>Предоставление мер социальной поддержки на оплату жилищно-коммунальных услуг отдельным категориям граждан</t>
  </si>
  <si>
    <t>Выплаты инвалидам  страховых премий по договору обязательного страхования владельцев транспортных средств</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</si>
  <si>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</si>
  <si>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</si>
  <si>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</si>
  <si>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Предоставление выплаты на содержание ребёнка в семье опекуна и приёмной семье, а также вознаграждение, причитающееся приёмному родителю</t>
  </si>
  <si>
    <t>Деятельность по опеке и попечительству в отношении несовершеннолетних</t>
  </si>
  <si>
    <t>Выплата ежемесячного пособия на ребёнка гражданам, имеющим детей</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</si>
  <si>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</si>
  <si>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</si>
  <si>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</si>
  <si>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улучшению демографической ситуации в Ульяновской области</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</si>
  <si>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</si>
  <si>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Единовременное пособие беременной жене военнослужащего, проходящего военную службу по призыву, а также ежемесячное пособие на ребёнка военнослужащего, проходящего военную службу по призыву</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</si>
  <si>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</si>
  <si>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</si>
  <si>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 xml:space="preserve">Выплата пособий женщинам, вставшим на учёт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</si>
  <si>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</si>
  <si>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 xml:space="preserve">Выплата единовременного пособия при всех формах устройства детей, лишённых родительского попечения, в семью </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</si>
  <si>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учреждений</t>
  </si>
  <si>
    <t>1.3.1.</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</si>
  <si>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</si>
  <si>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</si>
  <si>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Областное государственное автономное учреждение социального обслуживания «Психоневрологический интернат в пос. Лесной»</t>
  </si>
  <si>
    <t>Областное государственное автономное учреждение социального обслуживания «Геронтологический центр в г. Ульяновске»</t>
  </si>
  <si>
    <t>Областное государственное автономное учреждение социального обслуживания «Психоневрологический интернат в пос. Дальнее Поле»</t>
  </si>
  <si>
    <t>Областное государственное казённое учреждение социального обслуживания «Социально-оздоровительный центр для граждан пожилого возраста и инвалидов в г. Новоульяновске»</t>
  </si>
  <si>
    <t>Областное государственное автономное учреждение социального обслуживания «Специальный дом-интернат для престарелых и инвалидов в с. Репьёвка Колхозная»</t>
  </si>
  <si>
    <t>Повышение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</si>
  <si>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областных государственных учреждений социального обслуживания</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</si>
  <si>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 Ульяновске»</t>
  </si>
  <si>
    <t>Реализация комплекса информационных, просветительских и общественных мероприятий</t>
  </si>
  <si>
    <t>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</si>
  <si>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(далее – МГН) в Ульяновской области</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</si>
  <si>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</si>
  <si>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</si>
  <si>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 xml:space="preserve">Участие сборных команд Ульяновской области в межрегиональных и всероссийских соревнованиях среди инвалидов </t>
  </si>
  <si>
    <t>Проведение летней и зимней спартакиады для инвалидов и граждан пожилого возраста</t>
  </si>
  <si>
    <t>Приобретение микроавтобуса для перевозки инвалидов и других МГН</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</si>
  <si>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t>
  </si>
  <si>
    <t>Целевые индикаторы подпрограммы 3</t>
  </si>
  <si>
    <t xml:space="preserve">Уровень регистрируемой безработицы к численности экономически активного населения Ульяновской области, процентов </t>
  </si>
  <si>
    <t>Уровень достижения плановых значений целевых индикаторов государственной программы, процентов</t>
  </si>
  <si>
    <t>Обеспечение деятельности центрального аппарата и его территориальных органов</t>
  </si>
  <si>
    <t>Доля участников-заявителей подпрограммы в возрасте до 30 лет в общей численности участников подпрограммы (заявителей и членов их семей) трудоспособного возраста, процентов</t>
  </si>
  <si>
    <t>Предоставление субсидий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t>
  </si>
  <si>
    <t>1.9.</t>
  </si>
  <si>
    <t xml:space="preserve">Реконструкция незавершенного строительстом здания ОГКУСО «Пансионат для граждан пожилого возраста в р.п.Языково» и оснащение его технологическим оборудованием </t>
  </si>
  <si>
    <t>Реализация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</si>
  <si>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1.10.</t>
  </si>
  <si>
    <t>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</si>
  <si>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1 кв.</t>
  </si>
  <si>
    <t>4 кв.</t>
  </si>
  <si>
    <t>2 кв.</t>
  </si>
  <si>
    <t>3 кв.</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</si>
  <si>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учреждениях социального обслуживания, процентов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</si>
  <si>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</si>
  <si>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</si>
  <si>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</si>
  <si>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</si>
  <si>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</si>
  <si>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Министерство, Агентство</t>
  </si>
  <si>
    <t>Численность работников, занятых на работах с вредными и (или) опасными условиями труда, тыс. человек</t>
  </si>
  <si>
    <t>Удельный вес работников, занятых на работах с вредными и (или) опасными условиями труда, процентов</t>
  </si>
  <si>
    <t xml:space="preserve">Численность получателей государственных услуг в сфере содействия занятости населения, человек </t>
  </si>
  <si>
    <t>Численность работников, прошедших обучение по охране труда в аккредитованных обучающих организациях, человек</t>
  </si>
  <si>
    <t>Количество рабочих мест, на которых проведена специальная оценка условий труда</t>
  </si>
  <si>
    <t>Численность участников подпрограммы и членов их семей,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 человек</t>
  </si>
  <si>
    <t xml:space="preserve">Предоставление единовременного пособия осуществляется на заявительной основе. </t>
  </si>
  <si>
    <t>Значение целевого индикатора за 2016 год выполнено</t>
  </si>
  <si>
    <t>(получатели являются убывающей категорией льготников)</t>
  </si>
  <si>
    <t>За 2016 год значение целевого индикатора выполнено</t>
  </si>
  <si>
    <t xml:space="preserve">"Социальная поддержка и защита населения Ульяновской области на 2014-2020 годы" </t>
  </si>
  <si>
    <t>за 2016 год</t>
  </si>
  <si>
    <t>4.</t>
  </si>
  <si>
    <t>5.</t>
  </si>
  <si>
    <t>Средства на социальные выплаты безработным гражданам (в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</si>
  <si>
    <t>Министерство промышленности, строительства, жилищно-коммунального комплекса и транспорта Ульяновской области (далее - Министерство строительства)</t>
  </si>
  <si>
    <t>Министерство строительства</t>
  </si>
  <si>
    <t>Агентство, Ковальчук В.И.,референт департамента занятости населения</t>
  </si>
  <si>
    <t>Министерство, Логинов Михаил Васильевич, директор департамента планирования и государственных закупок</t>
  </si>
  <si>
    <t>Министерство здравоохранения, семьи и социального благополучия Ульяновской области (далее - Министерство), Агентство по развитию человеческого потенциала и трудовых ресурсов Ульяновской области (далее - Агентство)</t>
  </si>
  <si>
    <t>Министерство, Министерство строительства</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</si>
  <si>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</si>
  <si>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</si>
  <si>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Предоставление мер социальной поддержки по обеспечению жильём отдельных категорий граждан, установленных Федеральным законом от 12 января 1995 года № 5-ФЗ «О ветеранах» </t>
  </si>
  <si>
    <t>Осуществление ежемесячной выплаты в связи с рождением (усыновлением) первого ребёнка</t>
  </si>
  <si>
    <t>1.3.2.6.</t>
  </si>
  <si>
    <t>Проведение туристического слёта</t>
  </si>
  <si>
    <t>заключение соглашения с МО, предоставление субсидий МО</t>
  </si>
  <si>
    <t>пункт исключён с 1 января 2018 года. - Постановление Правительства Ульяновской области от 20.10.2017 N 25/496-П</t>
  </si>
  <si>
    <t>Показатель будет выполнен к концу 2018 года.</t>
  </si>
  <si>
    <t>Министерство, Адонин Александр Алексеевич, директор департамента развития социальной поддержки населения</t>
  </si>
  <si>
    <t>Министерство, Логинов Михаил Васильевич, директор департамента социального благополучия</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</si>
  <si>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</si>
  <si>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Оплачены расходы Обществу с ограниченной ответственностью "ВТ-УЛЬЯНОВСК" за организацию и проведение областного мероприятия для детей-инвалидов "Парад-Ангелов" на сумму  100,0 т.р.</t>
  </si>
  <si>
    <t>Закупка реабилитационного оборудования</t>
  </si>
  <si>
    <t>Проведение мероприятия</t>
  </si>
  <si>
    <t>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процентов</t>
  </si>
  <si>
    <t>"Социальная поддержка и защита населения Ульяновской области на 2014-2021 годы"</t>
  </si>
  <si>
    <t>Обеспечение деятельности центрального аппарата  и Департамета социальной защиты населения, в чати оплаты заработной платы с начислениями, услуг связи,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</si>
  <si>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ОГАУСО "Психоневрологический интерант в г.Новоульяновске" приобретено оборудование для трудовых мастерских на сумму 800,0 тыс. рублей</t>
  </si>
  <si>
    <t xml:space="preserve">Переданые средства в муниципальные образования на реализацию мероприятий по обеспечению доступности приоритетных объектов освоены в полном объёме </t>
  </si>
  <si>
    <t>Агентство по развитию человеческого потенциала и трудовых ресурсов Ульяновской области (далее - Агентство), Дронова Светлана Владимировна, руководитель</t>
  </si>
  <si>
    <t>Агентство, Дронова Светлана Владимировнач, руководитель</t>
  </si>
  <si>
    <t>Формирование системы комплексной реабилитации и абилитации инвалидов, в том числе детей-инвалидов</t>
  </si>
  <si>
    <t>Основное мероприятие «Реализация регионального проекта «Финансовая поддержка семей при рождении детей», направленного на достижение соответствующих результатов реализации федерального проекта «Финансовая поддержка семей при рождении детей»</t>
  </si>
  <si>
    <t>Основное мероприятие "Реализация регионального проекта "Старшее поколение", направленного на достижение соответствующих результатов реализации федерального проекта "Старшее поколение"</t>
  </si>
  <si>
    <t>Осуществление закупок транспортных средств, необходимых для перевозки лиц старше 65 лет,проживающих в сельской местности, в медецинские организации</t>
  </si>
  <si>
    <t>Основное мероприятие: "Реализация регионального проекта "Старшее поколение",направленного на достижение соответствующих результатов реализации федерального проекта "Старшее поколение"</t>
  </si>
  <si>
    <t xml:space="preserve">Организация профессионального обучения и дополнительного профессионального образования лиц предпенсионного  возраста </t>
  </si>
  <si>
    <t>Основное мероприятие "Реализация регионального проекта "Содействие заняости женщин - создание условий дошкоольного образования для детей в возрасте до трёх лет", направленного на достижение соответствующих результатов реализации федерального проекта "Содействие занятости женщин - созданий условий дошкольного образования для детей в возрасте до трёх лет";</t>
  </si>
  <si>
    <t>Переобучение и повышение квалификации женщин в период по уходуза ребенком в возрасте до трёх лет</t>
  </si>
  <si>
    <t>Мероприятие в области социального партнерства</t>
  </si>
  <si>
    <t>Подпрограмма "Доступная среда"</t>
  </si>
  <si>
    <t xml:space="preserve">Программа "Формирование системы комплексной реабилитации и абилитации инвалидов, в том числе детей-инвалидов" на 2019- 2020 годы </t>
  </si>
  <si>
    <t>Агентство, Министерство</t>
  </si>
  <si>
    <t>Мероприятия по формированию условий для повышения уровня профессионального развития инвалидов, в том числе детей-инвалидов</t>
  </si>
  <si>
    <t>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общеобразовательных организациях; психологическая поддержка безработных граждан из числа инвалидов</t>
  </si>
  <si>
    <t xml:space="preserve">Агентство </t>
  </si>
  <si>
    <t>Оснащение оборудованием трудовых мастерских для инвалидов с ментальными нарушениями в государственных учреждениях социального обслуживания</t>
  </si>
  <si>
    <t xml:space="preserve">Профессиональное обучение и дополнительное профессиональное образование безработных граждан из числа инвалидов </t>
  </si>
  <si>
    <t>Мероприятия по формированию условий для повышения уровня занятости, включая сопровождаемое содействие занятости, инвалидов, в том числе детей-инвалидов</t>
  </si>
  <si>
    <t>2.2.1.</t>
  </si>
  <si>
    <t xml:space="preserve">Организация  информирования  инвалидов об услугах, оказываемых органами службы занятости населения Ульяновской области, о положении на рынке труда в Ульяновской области, в том числе в электронном виде </t>
  </si>
  <si>
    <t>2.2.2.</t>
  </si>
  <si>
    <t xml:space="preserve">Предоставление материальной помощи без-работным гражданам из числа инвалидов для организации их самозанятости </t>
  </si>
  <si>
    <t>2.2.3.</t>
  </si>
  <si>
    <t xml:space="preserve">Организация мероприятий по социальной адаптации безработных граждан из числа инвалидов </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</si>
  <si>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t>
  </si>
  <si>
    <t>Мероприятия по формированию условий для развития системы комплексной реабилитации и абилитации инвалидов, в том числе детей-инвалидов</t>
  </si>
  <si>
    <t>Министерство, Министерство образования, Министерство культуры</t>
  </si>
  <si>
    <t xml:space="preserve">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социальной (бытовой, средовой) реабилитации (абилитации) инвалидов, в том числе детей-инвалидов </t>
  </si>
  <si>
    <t>Минмстерство</t>
  </si>
  <si>
    <t xml:space="preserve">Оснащение областных государственных учреждений социального обслуживания оборудованием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социальной (бытовой, средовой) реабилитации </t>
  </si>
  <si>
    <t xml:space="preserve">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психолого-педагогической  реабилитации (абилитации) инвалидов, в том числе детей-инвалидов </t>
  </si>
  <si>
    <t xml:space="preserve">Оснащение образовательных организаций (центров психолого-педагогической реабилитации) оборудованием в целях психолого-педагогической реабилитации инвалидов, в том числе детей-инвалидов </t>
  </si>
  <si>
    <t>Министерство образования</t>
  </si>
  <si>
    <t>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социокультурной реабилитации (абилитации) инвалидов, в том числе детей-инвалидов</t>
  </si>
  <si>
    <t xml:space="preserve">Оснащение областных государственных учреждений культуры для осуществления  социокультурной реабилитации (абилитации) инвалидов, в том числе детей-инвалидов </t>
  </si>
  <si>
    <t>Министерство культуры</t>
  </si>
  <si>
    <t>Оснащение областных государственных учреждений социального обслуживания и вновь создаваемых в муниципальных образованиях Ульяновской области отделений  для осуществления  физкультурно-оздоровительных  мероприятий по реабилитации (абилитации) инвалидов, в том числе детей-инвалидов</t>
  </si>
  <si>
    <t xml:space="preserve">Оснащение областных государственных учреждений социального обслуживания оборудованием для осуществления медицинской реабилитации (абилитации) инвалидов, детей-инвалидов для проведения мероприятий в рамках реализации проекта «Школа движения» (обучение навыкам самостоятельного хождения) </t>
  </si>
  <si>
    <t>Оснащение медицинских организаций  обо-рудованием для осуществления медицинской реабилитации (абилитации) инвалидов, детей-инвалидов</t>
  </si>
  <si>
    <t>Министерство здравоохраения</t>
  </si>
  <si>
    <t>Мероприятия по формированию условий для развития ранней помощи</t>
  </si>
  <si>
    <t>Министерство, Министерство образования, Министерство  здравоохранения</t>
  </si>
  <si>
    <t>Оснащение отделений ранней помощи госу-дарственных учреждений социального обслуживания оборудованием для оказания услуг по ранней помощи; внедрение цифровых технологий в работу служб ранней помощи</t>
  </si>
  <si>
    <t xml:space="preserve">Министерство </t>
  </si>
  <si>
    <t>Приобретение методического инструментария для экспресс диагностики в целях внедрения в муниципальных районах Ульяновской области услуги «Домашнее визитирование»</t>
  </si>
  <si>
    <t>Оснащение образовательных организаций оборудованием в целях организации психолого-педагогического сопровождения детей с нарушениями функций организма в возрасте до 3-х лет</t>
  </si>
  <si>
    <t xml:space="preserve">Министерство здравоохранения </t>
  </si>
  <si>
    <t>Оснащение медицинских организаций обору-дованием для организации ранней помощи детям с патологией и детям-инвалидам</t>
  </si>
  <si>
    <t>Мероприятия по подготовке кадров системы комплексной реабилитации и абилитации инвалидов, в том числе детей-инвалидов, ранней помощи, а также сопровождаемого проживания инвалидов</t>
  </si>
  <si>
    <t>Обучение (повышение квалификации, про-фессиональная переподготовка) специалистов, обеспечивающих реабилитацию и абилитацию инвалидов, детей-инвалидов и детей раннего возраста</t>
  </si>
  <si>
    <t>Обучение (организация и проведение семинаров, конференций) специалистов по вопросам комплексной реабилитации (абилитации) инвалидов, в том числе детей-инвалидов, сопровождаемого проживания инвалидов</t>
  </si>
  <si>
    <t xml:space="preserve">ИТОГ  ПО ПОДПРОГРАММЕ </t>
  </si>
  <si>
    <t>6.</t>
  </si>
  <si>
    <t>7.</t>
  </si>
  <si>
    <t>8.</t>
  </si>
  <si>
    <t>9.</t>
  </si>
  <si>
    <t>10.</t>
  </si>
  <si>
    <t>11.</t>
  </si>
  <si>
    <t xml:space="preserve"> «Обеспечение реализации государственной программы» на 2015-2021 годы</t>
  </si>
  <si>
    <t>1.2.2.1.</t>
  </si>
  <si>
    <t>1.1.2.</t>
  </si>
  <si>
    <t>1.1.3.</t>
  </si>
  <si>
    <t>1.2.2.2.</t>
  </si>
  <si>
    <t>1.2.2.3.</t>
  </si>
  <si>
    <t>1.2.2.4.</t>
  </si>
  <si>
    <t>1.2.2.5.</t>
  </si>
  <si>
    <t>Программа "Формирование системы комплексной реабилитации и абилитации инвалидов, в том числе детей-ивалидов"</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</si>
  <si>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</si>
  <si>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 xml:space="preserve">Мероприятие по формированию условий для повышения уровня профессионального развити инвалидов, в том числе детей-инвалидов </t>
  </si>
  <si>
    <t xml:space="preserve">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общеобразоватеьльных организациях, психологическая поддержка безработных граждан из числа инвалидов </t>
  </si>
  <si>
    <t xml:space="preserve">Оснащение оборудованием трудовых мастерских для инвалидов с ментальными нарушениями в государственных организациях социального обслуживания </t>
  </si>
  <si>
    <t xml:space="preserve">Мероприятие по формированию условий для повышения занятости, включая сопровождаемое содействие занятости, инвалидов, в том числе детей инвалидов </t>
  </si>
  <si>
    <t xml:space="preserve">Организация информирования инвалидов об услугах,  оказываемых органам службы занятости населения Ульяновской обласи, о положении на рынке труда в Ульяновской области, в том числе в электронном виде </t>
  </si>
  <si>
    <t xml:space="preserve">Предоставление материальной помощи безработным гражданам из числа инвалидов для организации их самозанятости </t>
  </si>
  <si>
    <t>Мероприятие по формированию условийдля развития системы комплексной реабилитации и абилитации инвалидов,в том числе детей-инвалидов</t>
  </si>
  <si>
    <t>2.1.2.</t>
  </si>
  <si>
    <t>Оснащение областных государственных организаций социального обслуживания оборудование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социальной (бытовой, средовой) реабилитации</t>
  </si>
  <si>
    <t>2.1.3.</t>
  </si>
  <si>
    <t>Оснащение областных государственных организаций социального обслуживания и вновь создаваемых в муниципальных образованиях Ульяновской области отделений для осуществления психолого-педагогической реабилитации (абилитации) инвалидов, в том числе детей-инвалидов</t>
  </si>
  <si>
    <t>2.1.4.</t>
  </si>
  <si>
    <t>Оснащение образовательных организаций оборудованием в целях психолого-педагогической реабилитации инвалидов, в том числе детей-инвалидов</t>
  </si>
  <si>
    <t>2.1.5.</t>
  </si>
  <si>
    <t>Оснащение областных государственных организаций социального обслуживания и вновь создаваемых в муниципальных образованиях Ульяновской области отделений для осуществления социокультурной реабилитации (абилитации) инвалидов, в том числе детей-инвалидов</t>
  </si>
  <si>
    <t>2.1.6.</t>
  </si>
  <si>
    <t>Оснащение областных государственных организаций культуры для осуществления социокультурной реабилитации (абилитации) инвалидов, в том числе детей инвалидов</t>
  </si>
  <si>
    <t>2.1.7.</t>
  </si>
  <si>
    <t>Оснащение областных государственных организаций социального обслуживания и вновь создаваемых в миниципальных образованиях Ульяновской области отделений для осуществления физкультурно-оздоровительных мероприятий по реабилитации (абилитации) инвалидов, в том числе детей-инвалидов</t>
  </si>
  <si>
    <t>Оснащение областных государственных организаций социального обслуживания оборудованием для осуществления медицинской реабилитации (абилитации) инвалидов для проведения мероприятий в рамках реализации проекта "Школа движения" (обучение навыкам самостоятельного хождения)</t>
  </si>
  <si>
    <t>2.1.8.</t>
  </si>
  <si>
    <t>2.1.9.</t>
  </si>
  <si>
    <t>Оснащение медицинских организаций оборудованием для осуществления медицинской реабилитации (абилитации) инвалидов, детей-инвалидов</t>
  </si>
  <si>
    <t xml:space="preserve">Мероприятие по формированию условий для развития ранней помощи </t>
  </si>
  <si>
    <t>Оснощение отделение ранней помощи государственных организаций социального обслуживания оборудованием для оказания услуг по ранней помощи; внедрение цифровых технологий в работу служб ранней помощи</t>
  </si>
  <si>
    <t>Преобретение методического инструментария для экспресс-диагностики в целях внедрения в муниципальных районах Ульяновской области услуги "Домашнее визитирование"</t>
  </si>
  <si>
    <t xml:space="preserve">Оснащение образовательных организаций оборудованием в целях психолого-педагогического сопровождения детей с нарушениями функций организма в возрасте до 3 лет </t>
  </si>
  <si>
    <t>2.2.4.</t>
  </si>
  <si>
    <t>Оснащение медицинских организаций оборудованием для организации ранней помощи детям с потологией и детям-инвалидам</t>
  </si>
  <si>
    <t xml:space="preserve">Мероприятие по подготовке кадров системы комплексной реабилитации и абилитации инвалидов, в том числе детей-инвалидов,ранней помощи, а также сопровождаемого проживания инвалидов </t>
  </si>
  <si>
    <t>2.3.1.</t>
  </si>
  <si>
    <t xml:space="preserve">Обучение (повышение квалификации, профессиональная переподготовка) специалистов, обеспечивающих реабилитацию и абилитацию инвалидов, детей-инвалидов и детей раннего возраста </t>
  </si>
  <si>
    <t>2.3.2.</t>
  </si>
  <si>
    <t>Обучение (организация и проведение семинаров, конференций) специалистов по вопросам комплексной реабилитации (абилитации) инвалидов, в том числе детей-инвалиддов, сопровождаемого проживания инвалидов</t>
  </si>
  <si>
    <t>2.4.</t>
  </si>
  <si>
    <t>2.5.</t>
  </si>
  <si>
    <t>35-91-28 Рамиля Фазыховна, зам.директора</t>
  </si>
  <si>
    <t>Численность женщин, находящихся в отпуске по уходу за ребёнком в возрасте до трёх лет, прошедших профессиональное обучение или получивших дополнительное профессиональное образование в Ульяновской области</t>
  </si>
  <si>
    <t xml:space="preserve">Удельный расход воды в расчете на 1 кв. м общей площади помещений, занимаемых подведомственными организациями, тыс. куб. м / кв. м
</t>
  </si>
  <si>
    <t>обучение проводится по направлению органов службы занятости населения</t>
  </si>
  <si>
    <t>Мероприятия запланированы в 3-4 кварталах</t>
  </si>
  <si>
    <t>1.2.3.</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</si>
  <si>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на территории Ульяновской области"</t>
  </si>
  <si>
    <t>2.1.1.</t>
  </si>
  <si>
    <t>ВСЕГО ПО ПРОГРАММЕ</t>
  </si>
  <si>
    <t>Предоставление субсидий  на оплату жилого помещения и коммунальных услуг. 1. Прием документов. 2.Принятие решения о назначении субсидии. 3. Назначение субсидии. 4. Формирование выплатных документов. 5.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</si>
  <si>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</si>
  <si>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адресной помощи</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</si>
  <si>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</si>
  <si>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</si>
  <si>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Предоставление мер социальной поддержки труженика тыла</t>
  </si>
  <si>
    <t>Предоставление мер социальной поддержки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</si>
  <si>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</si>
  <si>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 xml:space="preserve">Ежемесячные и единовременные выплаты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</si>
  <si>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</si>
  <si>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отдельным категориям граждан</t>
  </si>
  <si>
    <t>Предоставление мер социальной поддержки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</si>
  <si>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t>
  </si>
  <si>
    <t>1) прием документов; 2) подготовка распорядительного документа; 3) предоставление выплаты. Оказание  помощи гражданам</t>
  </si>
  <si>
    <t>1) прием документов; 2) подготовка распорядительного документа; 3) предоставление выплаты. Оказание мер социальной поддержки инвалидам боевых действий</t>
  </si>
  <si>
    <t>1) прием документов; 2) подготовка распорядительного документа; 3) предоставление выплаты. оказание мер социальной поддержки гражданам</t>
  </si>
  <si>
    <t>1) прием документов; 2) подготовка распорядительного документа; 3) предоставление выплаты. Оказание мер социальной поддержки гражданам,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</si>
  <si>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людям, страдающих психическими расстройствами, находящихся в трудной жизненной ситуации</t>
  </si>
  <si>
    <t>Подготовка ТЗ, проведение конкурсов, заключение контрактов на проведение социально-значимых мероприятий</t>
  </si>
  <si>
    <t>Ежемесячное предоставление материального обеспечения вдовам. Ежемесячное формирование выплатных  документов на Сбербанк</t>
  </si>
  <si>
    <t>1.Приём документов  2. Формирование выплатных документов . 3. Направление выплатных документов в Сбербанк и Главпочтамт. Ежемесячная денежная выплата гражданам, достигшим 65-летнего возраста</t>
  </si>
  <si>
    <t>1) прием документов; 2) подготовка распорядительного документа; 3) предоставление выплаты. Ежемесячная компенсация гражданам</t>
  </si>
  <si>
    <t>1) прием документов; 2) подготовка распорядительного документа; 3) предоставление выплаты. Ежемесячная выплата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</si>
  <si>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отдельным категориям граждан 4) зачисление денежных средст расчётным организациям</t>
  </si>
  <si>
    <t xml:space="preserve">Прием документов, их проверка и включение граждан в список на получение свидетельств. Подготовка распоряжения о выдаче свидетельств.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</si>
  <si>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Подготовка распорядительного документа на основании выдачи удостоверения "Ветеран труда"; 2) предоставление выплаты. Ежегодная денежная выплата гражданам родившихся в период с 01 января 1932 года по 31 декабря 1945 года</t>
  </si>
  <si>
    <t>1) Прием документов; 2) Подготовка распорядительного документа; 3) Предоставление выплаты. Ежемесячная выплата гражданам</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</si>
  <si>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гражданам отдельных категорий специалистов </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</si>
  <si>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</si>
  <si>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добровольным пожарным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</si>
  <si>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гражданам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</si>
  <si>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гражданину</t>
  </si>
  <si>
    <t>Предоставление мер социальной поддержки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</si>
  <si>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Компенсационные выплаты гражданам</t>
  </si>
  <si>
    <t>1) прием документов; 2) подготовка распорядительного документа; 3) предоставление выплаты. Ежемесячная выплата гражданам, подвергшихся воздействию радиации</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</si>
  <si>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</si>
  <si>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1) прием документов; 2) подготовка распорядительного документа; 3) предоставление выплаты. Предоставление дополнительных мер социальной поддержки многодетным семьям</t>
  </si>
  <si>
    <t>1) прием документов; 2) проверка документов; 3) принятие решения о назначении пособия; 4) выплата пособия. Выплата единовременного пособия на усыновлённых детей</t>
  </si>
  <si>
    <t>1) прием документов; 2) подготовка распорядительного документа; 3) предоставление выплаты. Предоставление выплат лицам из числа детей-сирот и детей, оставшихся без попечения родителей</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</si>
  <si>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получателю</t>
  </si>
  <si>
    <t>Проверка документов, подготовка распоряжений о выдаче сертификатов, выдача сертификатов.  Выдача сертификатов</t>
  </si>
  <si>
    <t xml:space="preserve">1) прием документов; 2) подготовка распорядительного документа; 3) предоставление выплаты. Ежемесячная выплата на детей до достижения им возраста 3 лет  </t>
  </si>
  <si>
    <t xml:space="preserve">1) прием документов; 2) подготовка распорядительного документа; 3) предоставление выплаты. Расходы по доставке по ежемесячной выплате на детей до достижения им возраста 3 лет  </t>
  </si>
  <si>
    <t>Предоставление мер социальной поддержи семьям, в которых оба родителя являются инвалидами и воспитывают несовершеннолетних детей; семьям, в которых единственный родитель инвалид и воспитывает несовершеннолетних детей</t>
  </si>
  <si>
    <t xml:space="preserve">Проверка и включение граждан в список на получение свидетельств. Подготовка распоряжения о выдаче свидетельств, выдача свидетельств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</si>
  <si>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ежемесячная денежная выплата беременным женщинам и кормящим матерям</t>
  </si>
  <si>
    <t>Единовременное пособие беременным женам военнослужащих</t>
  </si>
  <si>
    <t xml:space="preserve">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t>
  </si>
  <si>
    <t xml:space="preserve">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 </t>
  </si>
  <si>
    <t>1) прием документов; 2) подготовка распорядительного документа; 3) перечисление денежных средств. Выплата единовременного пособия получателям</t>
  </si>
  <si>
    <t>1) прием заявок от МО; 2) предоставление субвенций МО; 3) перечисление денежных средств. Осуществление выплат детям-сиротам и детям, оставшимся без попечения родителей, лицам из их числа</t>
  </si>
  <si>
    <t xml:space="preserve">1) прием заявок от МО; 2) предоставление субвенций МО; 3) перечисление денежных средств. Ежемесячные выплаты на содержание ребёнка в семье опекуна (попечителя) и приёмной семье; выплаты вознаграждения, причитающегося приёмному родителю </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</si>
  <si>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</si>
  <si>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 xml:space="preserve">1) прием документов; 2) подготовка распорядительного документа; 3) предоставление выплаты. Выплата пособий </t>
  </si>
  <si>
    <t>Заключение договоров на перевозку участников соревнований</t>
  </si>
  <si>
    <t>Выплата денежного вознаграждения гражданам</t>
  </si>
  <si>
    <t>Оказание государственной услуги по профессиональной ориентации гражданам с ограниченными возможностями здоровья, гражданам с ограниченными возможностями здоровья оказание государственной услуги по психологической поддержке</t>
  </si>
  <si>
    <t>Оказание государственной услуги по профессиональному обучению и дополнительному профессиональному образованию безработных граждан из числа инвалидов</t>
  </si>
  <si>
    <t>Размещение информации в СМИ</t>
  </si>
  <si>
    <t>Оказание государственной услуги по самозанятости гражданам из числа инвалидов</t>
  </si>
  <si>
    <t>Оказание государсвенной усдуги по социальной адаптации гражданам из числа инвалидов</t>
  </si>
  <si>
    <t>Оказание государственной услуги по обучению специалистов</t>
  </si>
  <si>
    <t>ВСЕГОГ ПО ПРОГРАММЕ</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</si>
  <si>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который предусматривает следующее.
Проектом предлагается в подпрограмме «Обеспечение реализации государственной программы» включить мероприятия на 2019 год, связи с выделением межбюджетных трансфертов из федерального бюджета 
на приобретение автотранспорта для перевозки лиц старше 65 лет, проживающих в сельской местности, в медицинские организации в рамках реализации федерального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основное мероприятие «Реализация регионального проекта «Старшее поколение»;
мероприятие «Осуществление закупок транспортных средств, необходимых для перевозки лиц старше 65 лет, проживающих в сельской местности, в медицинские организации».
В целом государственная программа увеличивается на сумму 32 552,3 тыс. рублей, в том числе:
средства федерального бюджета увеличиваются на сумму – 32 552,3 тыс. рублей.
Общая сумма государственной программы составляет 80 394 810,04496 тыс. рублей, в том числе:
2019 год – 10 372 600,5 тыс. рублей; из которых: 
средства федерального бюджета – 15 153 541,2429 тыс. рублей, в том числе:
2019 год – 2 228 472,7 тыс. рублей</t>
  </si>
  <si>
    <t>1/21-П</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</si>
  <si>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и признании утратившими силу отдельных положений нормативных правовых актов Правительства Ульяновской области», который предусматривает следующее.
Данным Проектом объём финансирования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приводится в соответствие с федеральным законом № 459-ФЗ от 29.11.2018 года 
«О федеральном бюджете на 2019 год и на плановый период 2020 и 2021 годов», в части изменения финансирования по мерам социальной поддержки. Средства федерального бюджета увеличиваются в 2019 году на сумму 
637 млн. 861,5 тыс. рублей (в том числе по Агентству по развитию человеческого потенциала и трудовых ресурсов Ульяновской области на 32 млн. 317,5 тыс. рублей) (2020 год – 31 млн.669,5 тыс. рублей, 2021 год – 31 639,8 тыс. рублей)
Кроме того, данным проектом предлагается изменить объём финансирования государственной программы по средствам, предусмотренных на финансовое обеспечение федеральных проектов в рамках национального проекта «Демография».
Проектом предлагается увеличить финансирование государственной программы за счёт выделения средств Пенсионного фонда Российской Федерации на реализацию социальной программы, связанной с укреплением материально-технической базы организаций социального облуживания,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 в 2019 году в сумме 1 млн. 040,1 тыс. рублей.
Кроме того, данным проектом передаются средства областного бюджета на исполнение полномочий по обеспечению деятельности аппарата Министерства здравоохранения Ульяновской области на государственную программу «Развитие здравоохранения в Ульяновской области» на 2019 год в сумме 40 млн. 330,3 тыс. рублей (2020 год – 39 832,7 тыс. рублей, 2021 год – 39 832,7 тыс. рублей).
Проектом предлагается направить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для оплаты кредиторской задолженности за 2018 год в сумме 511,0 тыс. рублей за счёт уменьшения процента софинансирования по средствам областного бюджета по Закону Ульяновской области от 31.08.2012 № 113-ЗО «О ежемесячной денежной выплате на ребёнка до достижения им возраста трёх лет».
Проектом вводятся целевые индикаторы и ожидаемые эффекты для реализации региональных проектов.
Кроме того, данным проектом предлагается перераспределить средства областного бюджета между мероприятиями государственной программы.
Принятие Проекта постановления позволит привлечь в Ульяновскую область средства федерального бюджета, ввести утверждённые региональные проекты в структуру государственной программы.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
В результате вносимых изменений бюджетные ассигнования на реализацию государственной программы в целом увеличиваются на сумму 580 664,1 тыс. рублей, в том числе:
средства областного бюджета уменьшаются на сумму 120 506,7 тыс. рублей;
средства федерального бюджета увеличиваются на сумму 701 170,8 тыс. рублей.</t>
  </si>
  <si>
    <t>Распоряжение Министерства семейной, демографической политики и социального благополучия Ульяновской области от 25.01.2019 №49-р "Об утверждении план-графика реализации мероприятий в 2019 году государственной программы"</t>
  </si>
  <si>
    <t>Распоряжение Министерства семейной, демографической политики и социального благополучия Ульяновской области от 18.03.2019 №255-р "Об утверждении план-графика реализации мероприятий в 2019 году государственной программы"</t>
  </si>
  <si>
    <t>Министерство семейной, демографической политики и социального благополучия Ульяновской области</t>
  </si>
  <si>
    <t xml:space="preserve">Министерство семейной, демографической политики и социального благополучия Ульянолвской области (далее - Министерство), Адонин Александр Алексеевич, директор департамента методологии и организации социальной поддержки населения </t>
  </si>
  <si>
    <t xml:space="preserve">Министерство, Адонин Александр Алексеевич, директор департамента методологии и организации социальной поддержки населения </t>
  </si>
  <si>
    <t>Министерство, Гурьева Наталья Сергеевна, директор департамента повышения качества жизни населения</t>
  </si>
  <si>
    <t>Министерство, Габбасова Наталья Николаевна, директор департамента охраны прав несовершеннолетних, Ширшова Надежда Викторовна, директор департамента семейной и  демографической политики, Гурьева Наталья Сергеевна, директор департамента  повышения качества жизни населения</t>
  </si>
  <si>
    <t>ОГКУСЗН Ульяновской области, Жулина Ольга Анатольевна, директор</t>
  </si>
  <si>
    <t>Областное государственное казённое учреждение социальной защиты населения Ульяновской области (далее - ОГКУСЗН Ульяновской области), Белова Рамиля Вазыховна, заместитель директора</t>
  </si>
  <si>
    <t xml:space="preserve">Ульяновское областное государственное казённое  учреждение социальной защиты населения "Единый областной центр социальных выплат" (далее - УОГКУСЗН "ЕОЦСВ"), Афанасьев Олег Геннадьевич, исполняющий обязанности директора </t>
  </si>
  <si>
    <t>УОГКУСЗН "ЕОЦСВ", Бадьярова Светлана Александровна, начальник отдела развития отрасли и инвестиционной деятельности</t>
  </si>
  <si>
    <t>Целевые индикаторы подпрограммы</t>
  </si>
  <si>
    <t>Министерство, Егорова Светлана Владимировна, начальник отдела развития социальной сплочённости</t>
  </si>
  <si>
    <t>Министерство, Демкина Анна Александровна, начальник отделаразвития социального обслуживания граждан</t>
  </si>
  <si>
    <t>Министерство, Габбасова Наталья Николаевна, директор департамента охраны прав несовершеннолетних</t>
  </si>
  <si>
    <t>Министерство,  Бадыкшина Наталья Леонидовна, референт департамента охраны прав несовершеннолетних</t>
  </si>
  <si>
    <t>Ширшова Надежда Викторовна, директор департамента семейной и  демографической политики</t>
  </si>
  <si>
    <t>Министерство, Демкина Анна Александровна, начальник отдела развития социального обслуживания граждан</t>
  </si>
  <si>
    <t xml:space="preserve">Министерство, Зорина Наталья Владимировна, Начальник отдела повышения качества жизни граждан старшего поколения, ветеранов и инвалидов    </t>
  </si>
  <si>
    <t xml:space="preserve">Целевые индикаторы подпрограммы </t>
  </si>
  <si>
    <t>Министерство, Агентство, Министерство строительства и архитектуры Ульяновской области (Министерство строительства)</t>
  </si>
  <si>
    <t>Министерство, Батраков Дмитрий Владимирович, директор департамента финансов</t>
  </si>
  <si>
    <t>УОГКУСЗН "ЕОЦСВ", Афанасьев Олег Геннадьевич, исполняющий обязанности директора, Гурьева Наталья Сергеевна, директор департамента повышения качества жизни населения</t>
  </si>
  <si>
    <t>Агентство, 
Министерство</t>
  </si>
  <si>
    <t>Агентство, Дронова Светлана Владимировна, руководитель</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</si>
  <si>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 Министерство здравоохранения Ульяновской области (далее – Министерство здравоохранения)</t>
  </si>
  <si>
    <t>Министерство, Министерство образования, Министерство культуры, 
Министерство здравоохранения</t>
  </si>
  <si>
    <t>Министерство образования, Семёнова Наталья Владимировна, Министр</t>
  </si>
  <si>
    <t>Министерство культуры, Сидорова Евгения Евгеньевна, Министр</t>
  </si>
  <si>
    <t>Министерство здравоохранения, Панченко Сергей Викторович, Министр</t>
  </si>
  <si>
    <t>Министерство, Министерство образования, Министерство здравоохранения</t>
  </si>
  <si>
    <t>Целевые индикаторы попрограммы</t>
  </si>
  <si>
    <t>Удельный расход природного газа в расчете на 1 кв. м общей площади помещений, занимаемых подведомственными организациями, тыс. куб. м/кв. м</t>
  </si>
  <si>
    <t>Удельный расход тепловой энергии в расчете на 1 кв. м общей площади помещений, занимаемых подведомственными организациями, Гкал/кв. м</t>
  </si>
  <si>
    <t>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t>
  </si>
  <si>
    <t>Численность лиц предпенсионного возраста, проживающих в Ульяновской области, прошедших профессиональное обучение или получивших дополнительное профессиональное образование, человек</t>
  </si>
  <si>
    <t>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 человек</t>
  </si>
  <si>
    <t>Доля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t>
  </si>
  <si>
    <t>Доля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t>
  </si>
  <si>
    <t xml:space="preserve">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процентов    
</t>
  </si>
  <si>
    <t>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t>
  </si>
  <si>
    <t>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t>
  </si>
  <si>
    <t>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процентов</t>
  </si>
  <si>
    <t>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t>
  </si>
  <si>
    <t>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t>
  </si>
  <si>
    <t>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процентов</t>
  </si>
  <si>
    <t>Доля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 процентов</t>
  </si>
  <si>
    <t>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процентов</t>
  </si>
  <si>
    <t>Предоставление индивидуальным предпринимателям и юридическим лицам субсидий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t>
  </si>
  <si>
    <t>Предоставление индивидуальным предпринимателям и юридическим лицам, не являющимся государственными (муниципальными) учреждениями, осуществляющим деятельность на территории Ульяновской области, субсидий в целях возмещения части затрат в связи с оплатой труда выпускников образовательных организаций высшего образования и профессиональных образовательных организаций из числа инвалидов молодого возраста, а также в связи с осуществлением доплат их наставникам</t>
  </si>
  <si>
    <t>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t>
  </si>
  <si>
    <t>Предоставление компенсационных выплат в случае фактического увеличения размера вносимой гражданами платы за коммунальные услуги, превышающего предельные (максимальные) индексы изменения размера вносимой гражданами платы за коммунальные услуги в муниципальных образованиях Ульяновской области</t>
  </si>
  <si>
    <t>Проведение мероприятий с участием инвалидов</t>
  </si>
  <si>
    <t>Средства на социальные выплаты безработным гражданам</t>
  </si>
  <si>
    <t>Численность лиц предпенсионного возраста, прошедших профессиональное обучение или получивших дополнительное профессиональное образование, человек</t>
  </si>
  <si>
    <t>Доля занятых на конец отчётного периода в численности граждан предпенсионного возраста, прошедших профессиональное обучение или получивших дополнительное профессиональное образование, процентов</t>
  </si>
  <si>
    <t>Доля сохранивших занятость работников предпенсионного возраста на конец отчётного периода, прошедших профессиональное обучение или получивших дополнительное профессиональное образование, в численности работников предпенсионного возраста прошедших обучение, процентов</t>
  </si>
  <si>
    <t>Численность трудоустроенных выпускников образовательных организаций высшего образования и профессиональных образовательных организаций, человек</t>
  </si>
  <si>
    <t>Финансовое обеспечение деятельности организаций</t>
  </si>
  <si>
    <t>УОГКУСЗН "ЕОЦСВ", Афанасьев Олег Геннадьевич, исполняющий обязанности директора</t>
  </si>
  <si>
    <t>Данный индикатор исключён постановленнием Правительства Ульяновской области от 16.05.2019 № 9/207-П</t>
  </si>
  <si>
    <t>Данный пункт исключён постановлением Правительства Ульяновской области от 16.05.2019 № 9/207-П</t>
  </si>
  <si>
    <t xml:space="preserve">Данный пункт исключён постановлением Правительства Ульяновской области от 16.05.2019 № 9/207-П, в связи с отменой постановления Правительства Губернатора Ульяновской области «Об утверждении Положения о присуждении ежегодных премий Губернатора Ульяновской области инвалидам, проживающим на территории Ульяновской области» от 27.06.2014 №71 </t>
  </si>
  <si>
    <t>Премия Губернатора Ульяновской области "Семья Года" выплачена 6 гражданам в размере 50,0 тыс. рублей каждому</t>
  </si>
  <si>
    <t>Приобретено 17 машин для перевозки лиц старше 65 лет,проживающих в сельской местности, в медецинские организации</t>
  </si>
  <si>
    <t>"Социальная поддержка и защита населения Ульяновской области" на 2014-2021 годы</t>
  </si>
  <si>
    <t>Государственными учреждениям оплачены работы, услуги  по мероприятиям информационно-коммуникационным технологиям</t>
  </si>
  <si>
    <t>Государственным учреждением оплачены работы, услуги  по мероприятиям информационно-коммуникационным технологиям</t>
  </si>
  <si>
    <t xml:space="preserve">1) прием документов; 2) подготовка распорядительного документа; 3) предоставление выплаты. Предоставление компенсационных выплат гражданам из числа социально не защищённых категорий </t>
  </si>
  <si>
    <t>1) прием документов; 2) подготовка распорядительного документа; 3) перечисление денежных средств. Возмещение расходов детям-сиротам и детям, оставшихся без попечения родителей</t>
  </si>
  <si>
    <t xml:space="preserve">Реализация мер социальной поддержки детей </t>
  </si>
  <si>
    <t>Проведение мероприятий</t>
  </si>
  <si>
    <t>Предоставление субсидий индивидуальным предпринимателям и юридическим лицам за трудоустройство</t>
  </si>
  <si>
    <t>Сопровождение программного продукта по расчёту выплат мер социальной поддержки</t>
  </si>
  <si>
    <t>Министерством семейной, демографической политики и социального благополучия Ульяновской области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который предусматривает следующее.
Проектом уменьшаются средства Пенсионного фонда Российской Федерации на сумму 1 040,1 тыс. рублей, в связи с внесением изменений 
в Федеральный закон Российской Федерации от 28.11.2018 № 432-ФЗ «О бюджете Пенсионного фонда Российской Федерации на 2019 год и на плановый период 2020 и 2021 годов».
Данным проектом перераспределяются средства федерального бюджета между мероприятиями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рамках подпрограммы «Формирование системы комплексной реабилитации и абилитации инвалидов, в том числе детей-инвалидов» на сумму 68,9 тыс. рублей.
Проектом вводится новое мероприятие в подпрограмме «Семья и дети» на 2020 и 2021 годы «Предоставление ежемесячной денежной выплаты 
на первого ребёнка в возрасте от полутора до трёх лет» в сумме 5 000,0 тыс. рублей (ежегодно), в связи с принятием Закона Ульяновской области 
от 30.08.2018 № 67-ЗО «О ежемесячной денежной выплате на первого ребёнка в возрасте от полутора до трёх лет», перераспределив средства за счёт уменьшения процента софинансирования областного бюджета на ежемесячную денежную выплату, предусмотренную пунктом 2 Указа Президента Российской Федерации от 07 мая 2012 № 606 «О мерах по реализации демографической политики Российской Федерации».
Данным проектом в рамках подпрограммы «Содействие занятости населения, улучшение условий, охраны труда и здоровья на рабочем месте» соисполнитель государственной программы – Агентство по развитию человеческого потенциала и трудовых ресурсов Ульяновской области вводит новое мероприятие «Предоставление субсидий индивидуальным предпринимателям и юридическим лицам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 
в соответствии с утверждённым постановлением Правительства Ульяновской области от 17.01.2019 № 8-П, перераспределив средства внутри подпрограммы в сумме 881,2 тысяч рублей. А также данным проектом вводятся новые целевые индикаторы и ожидаемые эффекты.
Проектом предлагается направить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в сумме 4,5 тыс. рублей для возврата средств, в связи с недостигнутым целевым показателем по средствам, предусмотренным на условиях софинансирования на компенсацию отдельным категорий граждан оплаты взноса на капитальный ремонт общего имущества в многоквартирном доме («Обеспеченность субсидией» из 100% обеспечены 99,3%).
Кроме того, данным проектом предлагается перераспределить средства областного бюджета между мероприятиями Государственной программы 
на покрытие частичного дефицита по мерам социальной поддержки, а также на первоочередные расходы по Министерству семейной, демографической политики и социального благополучия Ульяновской области, Агентству по развитию человеческого потенциала и трудовых ресурсов Ульяновской области и по подведомственным организациям.
Наиболее значительные объёмы перераспределяются на предоставление следующих мер социальной поддержки:
на меры социальной поддержки граждан, добровольно участвующих в охране общественного порядка на территории Ульяновской области в сумме 10 707,0 тыс. рублей, в связи с увеличением численности получателей мер социальной поддержки;
на ежемесячные выплаты на содержание ребёнка в семье опекуна (попечителя) и приёмной семье, а также ежемесячного денежного вознаграждения приёмным родителям в сумме 60 000,0 тыс. рублей и на выплаты по опеке и попечительству в отношении несовершеннолетних в сумме 3 439,6 тыс. рублей, в связи с уменьшением процента софинансирования областного бюджета на ежемесячную денежную выплату, предусмотренную пунктом 2 Указа Президента Российской Федерации от 07 мая 2012 № 606.
Также в целях реализации поручений по итогам совещаний Правительства Ульяновской области по вопросам развития информационных технологий и цифровой экономики (протокол от 12.03.2019 № 2-ПС ОГКУ «Правительство для граждан»), в составе мероприятий подпрограммы «Обеспечение реализации государственной программы» выделяются дополнительные строки в 2019-2021 годах «в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
Принятие проекта приведёт финансирование мероприятий Государственной программы в 2019-2021 годах в соответствие с проектом Закона Ульяновской области «Об областном бюджете Ульяновской области на 2019 год и плановый период 2020 и 2021 годов».
В результате вносимых изменений бюджетные ассигнования на реализацию государственной программы в 2019 году уменьшаются на сумму 1 044,6 тыс. рублей, в том числе:
средства областного бюджета уменьшаются на сумму 4,5 тыс. рублей;
средства федерального бюджета уменьшаются на сумму 1 040,1 тыс. рублей.</t>
  </si>
  <si>
    <t>Распоряжение Министерства семейной, демографической политики и социального благополучия Ульяновской области от 11.06.2019 № 577-р "Об утверждении план-графика реализации мероприятий в 2019 году государственной программы"</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</si>
  <si>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(далее – проект), который предусматривает следующее.
Данным проектом по Министерству увеличиваются средства областного бюджета в связи с поступлением благотворительной помощи для областного государственного казённого учреждения социального обслуживания «Детский дом-интернат для глубоко умственно отсталых детей «Родник» от частного лица в сумме 9 750,0 рублей.
Проектом перераспределяются средства областного бюджета в 2019 году между мероприятиями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целях своевременного и бесперебойного обеспечения мерами социальной поддержки отдельных категорий граждан, а также на первоочередные расходы по подведомственным организациям в сумме 10 814,036 тыс. рублей.
Кроме того, проектом в рамках подпрограммы «Содействие занятости населения, улучшение условий, охраны труда и здоровья на рабочем месте» соисполнитель государственной программы – Агентство по развитию человеческого потенциала и трудовых ресурсов Ульяновской области (далее – Агентство) вводит новое мероприятие «Предоставление индивидуальным предпринимателям и юридическим лицам субсидий, не являющимся государственными (муниципальными) учреждениями, осуществляющим деятельность на территории Ульяновской области, в целях возмещения части затрат в связи с оплатой труда выпускников образовательных организаций высшего образования и профессиональных образовательных организаций из числа инвалидов молодого возраста, а также в связи с осуществлением доплат их наставникам», перераспределив средства в 2019 и 2020 годах между мероприятиями Государственной программы в сумме 1 319,76 тысяч рублей.
Данным проектом перераспределяются средства областного бюджета между мероприятиями Государственной программы по 2020 году 
для проведения капитального ремонта корпуса № 3 областного государственного автономного учреждения социального обслуживания «Социально-реабилитационный центр им. Е.М. Чучкалова» (здание бывшего санатория-профилактория УАЗ) в сумме 128 301,321 тыс. рублей.
Соисполнитель государственной программы – Агентство данным проектом перераспределяет средства областного бюджета в 2020 и 2021 годах между мероприятиями Государственной программы в рамках подпрограммы «Содействие занятости населения, улучшение условий, охраны труда и здоровья на рабочем месте» в сумме 881,1936 тысяч рублей.
Принятие проекта позволит перераспределить средства на первоочередные расходы.
В результате вносимых изменений бюджетные ассигнования на реализацию государственной программы в 2019 году увеличиваются 
на сумму 9,75 тыс. рублей, в том числе:
средства областного бюджета увеличиваются на сумму 9,75 тыс. рублей.</t>
  </si>
  <si>
    <t>4/59-П</t>
  </si>
  <si>
    <t>9/207-П</t>
  </si>
  <si>
    <t>12/291-П</t>
  </si>
  <si>
    <t>За 9 месяцев 2019 года выдано 10 свидетельств. 10 свидетельств реализовано.</t>
  </si>
  <si>
    <t>Собирают пакет документов следующие работодатели: ООО "УАЗ" за 13 чел, ООО "ДААЗ" - за 2 чел., НПО "Марс" за 5 выпускников.</t>
  </si>
  <si>
    <t>Выплата субсидий работодателям по возмещению расходов осуществляется согласно порядка расходвания средств ( Порядок утвержден Постановлением Правительства Ульяновской области № 137-П от 04.04.2019). Второй порядок о предоставлении физическим лицам образовательного сертификата (Постановление Правительства Ульяновской области № 429-П от 26.08.2019).</t>
  </si>
  <si>
    <t>подсолнух</t>
  </si>
  <si>
    <t>парус</t>
  </si>
  <si>
    <t>Приобретено оборудование для оказания услуг по ранней помощи  на сумму 548,8 тыс. рублей  Обл.гос.казённое учр.соц.обсл."Реабилитац.центр для детей и подростков с огранич.возможн."Подсолнух" в г. Ульяновске"</t>
  </si>
  <si>
    <t>14/330-П</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</si>
  <si>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Ульяновской области» на 2014-2021 годы» (далее – проект), который предусматривает следующее.
Проектом предлагается внесение изменений, в части увеличения объёма финансового обеспечения на реализацию мероприятий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2019 году на сумму 478 438,024 тыс. рублей, в том числе:
в соответствии с Реестром изменений в областной бюджет Ульяновской области, утверждённым Губернатором Ульяновской области на предоставление мер социальной поддержки в сумме 476 500,0 тыс. рублей;
в связи с поступлением благотворительных пожертвований 
от Благотворительного фонда «Ключ» для областного государственного казённого учреждения социального обслуживания «Социально-реабилитационный центр для несовершеннолетних «Причал надежды» 
в г. Ульяновске – Центр по профилактике семейного неблагополучия» в сумме 400,0 тыс. рублей;
в связи с поступлением средств от ООО «Промресурс» за сдачу металлолома в ходе утилизации списанного ОГКОУ Детский дом «Соловьиная роща» автотранспорта в соответствии с планом оптимизации расходов 
на 2019 год в сумме 17,724 тыс. рублей.
Данным проектом перераспределяются средства областного бюджета 
в 2019 году на государственную программу Ульяновской области «Развитие здравоохранения в Ульяновской области» на 2014-2021 годы в сумме 
5 000,0 тыс. рублей на покрытие дефицита отрасли «Здравоохранение».
Кроме того, проектом перераспределяются средства областного бюджета в 2020-2021 годах между мероприятиями Государственной программы в целом на сумму 663 700,0 тыс. рублей.
В результате вносимых изменений бюджетные ассигнования областного бюджета на реализацию государственной программы увеличиваются на сумму 473 438,024 тыс. рублей, в том числе:
по 2019 году - 472 152,024 тыс. рублей;
по 2020 году – 643,0 тыс. рублей;
по 2021 году – 643,0 тыс. рублей.
Общая сумма государственной программы с 2014 по 2021 годы составит 81 447 877,33652 тыс. рублей (по 2019 году – 11 440 737,89156 тыс. рублей, по 2020 году – 10 821 891,6 тыс. рублей, по 2021 году – 10 902 773,9 тыс. рублей), в том числе: 
по средствам областного бюджета – 65 594 205,39362 тыс. рублей 
(по 2019 году – 8 575 443,79156 тыс. рублей, по 2020 году – 8 556 399,5 тыс. рублей, по 2021 году – 8 605 629,5 тыс. рублей);
по средствам федерального бюджета – 15 853 671,9429 тыс. руб. (по 2019 году – 2 865 294,1 тыс. рублей, по 2020 году – 2 265 492,1 тыс. рублей, по 2021 году – 2 297 144,4 тыс. рублей).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t>
  </si>
  <si>
    <t>Распоряжение Министерства семейной, демографической политики и социального благополучия Ульяновской области от 27.07.2019 № 755-р "Об утверждении план-графика реализации мероприятий в 2019 году государственной программы"</t>
  </si>
  <si>
    <t>парус на+ доверие</t>
  </si>
  <si>
    <t>РЦ Димитровград+парус+доверие</t>
  </si>
  <si>
    <t>парус+доверие</t>
  </si>
  <si>
    <t>Министерство, Бакуева Марина Ивановна, директор департамента финансов</t>
  </si>
  <si>
    <t>Сведения об использовании бюджетных ассигнований</t>
  </si>
  <si>
    <t>государственной программы Ульяновской области "Социальная поддержка и защита населения Ульяновской области" на 2014-2021 годы</t>
  </si>
  <si>
    <t>за 2019 год</t>
  </si>
  <si>
    <t>Сведения о выполнении условий контрактов</t>
  </si>
  <si>
    <t>Подпрограмма «Развитие мер социальной поддержки отдельных категорий граждан»</t>
  </si>
  <si>
    <t>Сведения о достижении целевых индикаторов Государственной программы</t>
  </si>
  <si>
    <t>Единица измерения</t>
  </si>
  <si>
    <t xml:space="preserve">Плановое значение </t>
  </si>
  <si>
    <t xml:space="preserve">Фактическое значение </t>
  </si>
  <si>
    <t>Обоснование отклонений значений индикатора (+/-)</t>
  </si>
  <si>
    <t>Доля занятых на конец отчетного периода в численности граждан предпенсионного возраста, прошедших профессиональное обучение или получивших дополнительное профессиональное образование, процентов</t>
  </si>
  <si>
    <t>Численность трудоустроенных выпускников образовательных организаций высшего образования и профессиональных образовательных организаций из числа инвалидов молодого возраста, человек</t>
  </si>
  <si>
    <t>12.</t>
  </si>
  <si>
    <t>13.</t>
  </si>
  <si>
    <t>14.</t>
  </si>
  <si>
    <t>процентов</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</si>
  <si>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</si>
  <si>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t>
  </si>
  <si>
    <t>Удельный вес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t>
  </si>
  <si>
    <t>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</si>
  <si>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t>
  </si>
  <si>
    <t>единиц</t>
  </si>
  <si>
    <t>Суммарный коэффициент рождаемости в Ульяновской области</t>
  </si>
  <si>
    <t>Коэффициент рождаемости в возрастной группе 25-29 лет в Ульяновской области</t>
  </si>
  <si>
    <t>Коэффициент рождаемости в возрастной группе 30-34 лет в Ульяновской области</t>
  </si>
  <si>
    <t>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t>
  </si>
  <si>
    <t xml:space="preserve"> тыс. человек</t>
  </si>
  <si>
    <t>Численность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t>
  </si>
  <si>
    <t>Доля жителей старшего поколения, проживающих на территории Ульяновской области, систематически занимающихся физической культурой и спортом, в общей численности жителей старшего возраста, проживающих на территории Ульяновской области</t>
  </si>
  <si>
    <t xml:space="preserve">Число "мобильных бригад" для организации доставки лиц старше 65 лет, проживающих в сельской местности, в медицинские организации, </t>
  </si>
  <si>
    <t xml:space="preserve">Сведения о достижении показателей ожидаемого результата от реализации мероприятий </t>
  </si>
  <si>
    <t>Государственной программы "Социальная поддержка и защита населения Ульяновской области" на 2014-2021 годы</t>
  </si>
  <si>
    <t>Наименование ожидаемого результата</t>
  </si>
  <si>
    <t>Процент достижения ожидаемого результата(Факт/План)</t>
  </si>
  <si>
    <t>Обоснование отклонений значений ожидаемого результата</t>
  </si>
  <si>
    <t>Подпрограмма "Семья и дети"</t>
  </si>
  <si>
    <t>Подпрограмма "Содействие занятости населения, улучшение условий и охраны труда"</t>
  </si>
  <si>
    <t>Подпрограмма «Оказание содействия добровольному переселению в Ульяновскую область соотечественников, проживающих за рубежом»</t>
  </si>
  <si>
    <t>Подпрограмма  «Обеспечение реализации государственной программы»</t>
  </si>
  <si>
    <t>Подпрограмма "Формирование системы комплексной реабилитации и абилитации инвалидов, в том числе детей-инвалидов"</t>
  </si>
  <si>
    <t xml:space="preserve">Увеличение доли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t>
  </si>
  <si>
    <t>Увеличение доли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t>
  </si>
  <si>
    <t>Увеличение доли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t>
  </si>
  <si>
    <t>Увеличение численности граждан пожилого возраста и инвалидов, принявших участие в областных общественных и социально значимых мероприятиях и в мероприятиях, предназначенных для удовлетворения социокультурных потребностей граждан пожилого возраста и инвалидов</t>
  </si>
  <si>
    <t xml:space="preserve">Снижение уровня регистрируемой безработицы к численности экономически активного населения Ульяновской области </t>
  </si>
  <si>
    <t>Увеличение численности работников, прошедших обучение по охране труда в аккредитованных организациях, осуществляющих образовательную деятельность</t>
  </si>
  <si>
    <t>человек</t>
  </si>
  <si>
    <t xml:space="preserve">Сокращение численности лиц, пострадавших в результате несчастных случаев на производстве с утратой трудоспособности на 1 рабочий день и более </t>
  </si>
  <si>
    <t xml:space="preserve">Увеличение количества рабочих мест, на которых проведена специальная оценка условий труда </t>
  </si>
  <si>
    <t>Повышение уровня конкурентоспособности лиц предпенсионного возраста</t>
  </si>
  <si>
    <t>Повышение уровня конкурентоспособности и профессиональной мобильности женщин, находящихся в отпуске по уходу за ребенком в возрасте до трех лет</t>
  </si>
  <si>
    <t>Повышение уровня трудоустройства выпускников образовательных организаций высшего образования и профессиональных образовательных организаций</t>
  </si>
  <si>
    <t xml:space="preserve">Переселение на территорию Ульяновской области к окончанию 2020 года 7000 участников подпрограммы и членов их семей, из них 2300 участников подпрограммы и 4700 членов их семей </t>
  </si>
  <si>
    <t>Доведение доли участников подпрограммы, являющихся квалифицированными специалистами, в общей численности участников подпрограммы до семидесяти процентов (в каждом периоде)</t>
  </si>
  <si>
    <t>Увеличение доли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t>
  </si>
  <si>
    <t xml:space="preserve">Увеличение доли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t>
  </si>
  <si>
    <t xml:space="preserve">Увеличение доли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t>
  </si>
  <si>
    <t xml:space="preserve">Увеличение доли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t>
  </si>
  <si>
    <t>Увеличение доли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t>
  </si>
  <si>
    <t xml:space="preserve">Увеличение доли занятых инвалидов трудоспособного возраста в общей численности инвалидов трудоспособного возраста, проживающих на территории Ульяновской области </t>
  </si>
  <si>
    <t xml:space="preserve">Увеличение доли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t>
  </si>
  <si>
    <t>Увеличение доли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t>
  </si>
  <si>
    <t>Увеличение доли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t>
  </si>
  <si>
    <t xml:space="preserve">Увеличение доли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t>
  </si>
  <si>
    <t>Увеличение доли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t>
  </si>
  <si>
    <t xml:space="preserve">Увеличение доли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t>
  </si>
  <si>
    <t xml:space="preserve">Итоговый отчёт об исполнении плана-графика реализации </t>
  </si>
  <si>
    <t>Исполнитель мероприятия (ИОГВ, ФИО ответственного исполнителя, должность, телефон)</t>
  </si>
  <si>
    <t>Срок реализации мероприятия</t>
  </si>
  <si>
    <t xml:space="preserve">начало </t>
  </si>
  <si>
    <t xml:space="preserve">окончание </t>
  </si>
  <si>
    <t>Код бюджетной классификации</t>
  </si>
  <si>
    <t>Общий объем бюджетных ассигнований на реализацию мероприятий государственной программы на отчетный год, тыс. руб.</t>
  </si>
  <si>
    <t>Результат (краткое описание реализации мероприятий государственной программы/значение целевого индикатора)</t>
  </si>
  <si>
    <t>801 00 0000 0</t>
  </si>
  <si>
    <t>801 01 0000 0</t>
  </si>
  <si>
    <t>801 01 1201 0</t>
  </si>
  <si>
    <t>801 01 1203 0</t>
  </si>
  <si>
    <t>801 01 1204 0</t>
  </si>
  <si>
    <t>801 01 1205 0</t>
  </si>
  <si>
    <t>801 01 1206 0</t>
  </si>
  <si>
    <t>801 01 1207 0</t>
  </si>
  <si>
    <t>801 01 1208 0</t>
  </si>
  <si>
    <t>801 01 1209 0</t>
  </si>
  <si>
    <t>801 01 1210 0</t>
  </si>
  <si>
    <t>801 01 1211 0</t>
  </si>
  <si>
    <t>801 01 1213 0</t>
  </si>
  <si>
    <t>801 01 1214 0</t>
  </si>
  <si>
    <t>801 01 1215 0</t>
  </si>
  <si>
    <t>801 01 1216 0</t>
  </si>
  <si>
    <t>801 01 1217 0</t>
  </si>
  <si>
    <t>801 01 1218 0</t>
  </si>
  <si>
    <t>801 01 1219 0</t>
  </si>
  <si>
    <t>801 01 1220 0</t>
  </si>
  <si>
    <t>802 01 1217 0</t>
  </si>
  <si>
    <t>801 01 1221 0</t>
  </si>
  <si>
    <t>801 01 1202 0</t>
  </si>
  <si>
    <t>801 01 1223 0</t>
  </si>
  <si>
    <t>801 01 1224 0</t>
  </si>
  <si>
    <t>801 01 1225 0</t>
  </si>
  <si>
    <t>801 01 1227 0</t>
  </si>
  <si>
    <t>801 01 1228 0</t>
  </si>
  <si>
    <t>801 01 1229 0</t>
  </si>
  <si>
    <t>801 01 1232 0</t>
  </si>
  <si>
    <t>801 01 1236 0</t>
  </si>
  <si>
    <t>801 01 5135 0</t>
  </si>
  <si>
    <t>801 01 5137 0</t>
  </si>
  <si>
    <t>801 01 5176 0</t>
  </si>
  <si>
    <t>801 01 5220 0</t>
  </si>
  <si>
    <t>801 01 5240 0</t>
  </si>
  <si>
    <t>801 01 5250 0</t>
  </si>
  <si>
    <t>801 01 5280 0</t>
  </si>
  <si>
    <t>801 01 8003 0</t>
  </si>
  <si>
    <t>801 01 8005 0</t>
  </si>
  <si>
    <t>801 01 8006 0</t>
  </si>
  <si>
    <t>801 01 8016 0</t>
  </si>
  <si>
    <t>801 01 R462 0</t>
  </si>
  <si>
    <t>801 01 1212 0</t>
  </si>
  <si>
    <t>801 01 1222 0</t>
  </si>
  <si>
    <t>801 01 1226 0</t>
  </si>
  <si>
    <t>801 01 1231 0</t>
  </si>
  <si>
    <t>801 01 8007 0</t>
  </si>
  <si>
    <t>801 02 0000 0</t>
  </si>
  <si>
    <t>801 02 1234 0</t>
  </si>
  <si>
    <t>801 02 1237 0</t>
  </si>
  <si>
    <t>801 03 0000 0</t>
  </si>
  <si>
    <t>801 03 R209 0</t>
  </si>
  <si>
    <t>802 03 R209 0</t>
  </si>
  <si>
    <t>802 00 0000 0</t>
  </si>
  <si>
    <t>802 01 0000 0</t>
  </si>
  <si>
    <t>802 01 1301 0</t>
  </si>
  <si>
    <t>802 01 1302 0</t>
  </si>
  <si>
    <t>802 01 1303 0</t>
  </si>
  <si>
    <t>802 01 1304 0</t>
  </si>
  <si>
    <t>802 01 1305 0</t>
  </si>
  <si>
    <t>802 01 1306 0</t>
  </si>
  <si>
    <t>802 01 1307 0</t>
  </si>
  <si>
    <t>802 01 1308 0</t>
  </si>
  <si>
    <t>802 01 1309 0</t>
  </si>
  <si>
    <t>802 01 1310 0</t>
  </si>
  <si>
    <t>802 01 1312 0</t>
  </si>
  <si>
    <t>802 01 1313 0</t>
  </si>
  <si>
    <t>802 01 5260 0</t>
  </si>
  <si>
    <t>802 01 5270 0</t>
  </si>
  <si>
    <t>802 01 5381 0</t>
  </si>
  <si>
    <t>802 01 5385 0</t>
  </si>
  <si>
    <t>802 01 5386 0</t>
  </si>
  <si>
    <t>802 01 5387 0</t>
  </si>
  <si>
    <t>802 01 5940 0</t>
  </si>
  <si>
    <t>802 01 7104 0</t>
  </si>
  <si>
    <t>802 01 7105 0</t>
  </si>
  <si>
    <t>802 01 7106 0</t>
  </si>
  <si>
    <t>802 01 8002 0</t>
  </si>
  <si>
    <t>802 01 8004 0</t>
  </si>
  <si>
    <t>802 01 Z084 0</t>
  </si>
  <si>
    <t>802 P1 0000 0</t>
  </si>
  <si>
    <t>802 P1 5084 0</t>
  </si>
  <si>
    <t>802 P1 5573 0</t>
  </si>
  <si>
    <t>803 00 0000 0</t>
  </si>
  <si>
    <t>803 01 0000 0</t>
  </si>
  <si>
    <t>803 01 1401 0</t>
  </si>
  <si>
    <t>803 01 1402 0</t>
  </si>
  <si>
    <t>803 01 1404 0</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</si>
  <si>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</si>
  <si>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Приспособление входной группы, оборудование путей движения внутри здания, оборудование пандусами, поручнями, тактильными полосами, лифтом, подъемным устройством, приспособление прилегающей территории, автостоянки для инвалидов, адаптация санитарных узлов, установка системы информирования и сигнализации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</si>
  <si>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в обществе к проблеме обеспечения доступной среды жизнедеятельности для инвалидов и МГН в Ульяновской области</t>
  </si>
  <si>
    <t>Приобретение микроавтобуса для перевозки инвалидов и других МГН, приобретение специализированных велосипедов и других средств реабилитации, не входящих в перечень технических средств реабилитации</t>
  </si>
  <si>
    <t>Повышение уровня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</si>
  <si>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государственных организаций социального обслуживания, организаций для детей-сирот и детей, оставшихся без попечения родителей</t>
  </si>
  <si>
    <t>803 01 1403 0</t>
  </si>
  <si>
    <t>Осуществление закупок транспортных средств, необходимых для перевозки лиц старше 65 лет, проживающих в сельской местности, в медецинские организации</t>
  </si>
  <si>
    <t>803 P3 0000 0</t>
  </si>
  <si>
    <t>803 P3 5293 0</t>
  </si>
  <si>
    <t>804 00 0000 0</t>
  </si>
  <si>
    <t>804 01 0000 0</t>
  </si>
  <si>
    <t>Основное мероприятие "Содействие трудоустройству населения, улучшение условий, охраны труда и здоровья на рабочем месте, развитие социального партнерства"</t>
  </si>
  <si>
    <t>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t>
  </si>
  <si>
    <t>Выплата денежного вознаграждения в рамках реализации постановления Правительства Ульяновской области от 07.11.2014 N 504-П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труда"</t>
  </si>
  <si>
    <t>Предоставление субсидий индивидуальным предпринимателям и юридическим лицам в целях возмещения затрат в связи с оплатой труда выпускников образовательных организаций высшего образования и профессиональных образовательных организаций</t>
  </si>
  <si>
    <t>Организация профессионального обучения и дополнительного профессионального образования лиц предпенсионного возраста</t>
  </si>
  <si>
    <t>805 00 0000 0</t>
  </si>
  <si>
    <t>805 01 0000 0</t>
  </si>
  <si>
    <t>806 01 0000 0</t>
  </si>
  <si>
    <t>806 00 0000 0</t>
  </si>
  <si>
    <t>Обеспечение деятельности центрального аппарата и Департамента Министерства семейной, демографической политики и социального благополучия Ульяновской области в г. Ульяновске</t>
  </si>
  <si>
    <t>806 01  8001 0 / 806 01 8012 0</t>
  </si>
  <si>
    <t>806 01  8001 0</t>
  </si>
  <si>
    <t>806 01 1701 0</t>
  </si>
  <si>
    <t>806 01 1704 0</t>
  </si>
  <si>
    <t>806 01 1703 0</t>
  </si>
  <si>
    <t>806 01 8003 0</t>
  </si>
  <si>
    <t>806 02 8018 0</t>
  </si>
  <si>
    <t>807 00 0000 0</t>
  </si>
  <si>
    <t>807 01 0000 0</t>
  </si>
  <si>
    <t>807 01 1800 0</t>
  </si>
  <si>
    <t>807 01 R514 0</t>
  </si>
  <si>
    <t>807 02 R514 0</t>
  </si>
  <si>
    <t>807 02 0000 0</t>
  </si>
  <si>
    <t>?????</t>
  </si>
  <si>
    <t>На  31.12.2019  заключено 5922  государственных социальных контракта,  в том числе 745 социальных  контрактов  в форме единовременной денежной выплаты (из них 673 - на развитие личного подсобного хозяйства (покупка домашнего скота, домашней птицы, саженцев, рассады и т. п.), 13 - на частичное погашение задолженности по ЖКУ (с целью получения должниками права на дальнейшее предоставление субсидий по оплате ЖКУ), 23 - на развитие индивидуальной предпринимательской деятельности, 9 - на подготовку к отопительному сезону, 4 контракта – на образовательные услуги, 23 – на другие цели, и 5177 социальных контрактов  на оказание государственной социальной помощи в виде натуральной помощи  с использованием продуктовых карт для приобретения продуктов питания.</t>
  </si>
  <si>
    <t xml:space="preserve">По состоянию на 31.12.2019 проведено 30 заседаний областной общественной комиссии. По итогам проведённых заседаний адресную материальную помощь получили 7744 человека, в том числе:
- на помощь в связи с пожаром – 246 человек; 
- на лечение – 2385 человек;
- на газификацию жилья – 862 человека;
- в связи с малообеспеченностью, задолженностью по кредитам, ЖКУ, ремонтом жилья и прочее  – 2397 человека;
- в связи с переходом на цифровое телевещание – 1853 человек;
- в связи с проведённым капитальным ремонтом жилья ветеранам Великой Отечественной войны – 1 человек.
Из 30 заседаний 2 заседания прошло с участием Губернатора Ульяновской области С.И. Морозова, на котором было принято положительное решение об оказании материальной помощи на лечение 7 гражданам, в том числе:
- на помощь в связи с пожаром – 1 человек; 
- на лечение – 6 человек.
</t>
  </si>
  <si>
    <t>На 31.12.2019 выдано 6091 сертификат "Семья", реализовано 8530 сертификатов ( в т.ч. сертификаты выданные ранее 2019 года), в т.ч.:
на улучшение жилищных условий – 6 765, 
на лечение детей - 227, 
на обучение детей – 1 243, 
на страхование – 177, 
на оздоровление – 23, 
на подведение коммуникаций –94, 
на приобретение технических средств реабилитации – 1.</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</si>
  <si>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2019 год единовременная материальная помощь оказана 11 гражданам. Задолженности перед получателями нет. </t>
  </si>
  <si>
    <t>За 2019 год субсидии на оплату жилого помещения и коммунальных услуг предоставлены 31396 получателям. Выплаты произведены в полном объеме</t>
  </si>
  <si>
    <t>За 2019 год  выплата  мер социальной поддержки представлена 95287 ветеранам в полном объёме.</t>
  </si>
  <si>
    <t>За 2019 год  меры социальной поддержки представлены 235 труженникам в полном объёме.</t>
  </si>
  <si>
    <t>За 2019 год меры социальной поддержки представлены 1273  реабилитированному гражданину в полном объёме.</t>
  </si>
  <si>
    <t>За 2019 год выплаты ЕДК представлены 108633 ветеранам в  полном объёме</t>
  </si>
  <si>
    <t>За 2019 год выплата пособия по погребению представлена 1213 гражданам в полном объёме.</t>
  </si>
  <si>
    <t>За 2019 год ежемесячная денежная компенсация на оплату жилого помещения и отдельных видов коммунальных услуг предоставлена 12900 педагогическим работникам сельской местности в полном объеме. Задолженности перед получателями нет.</t>
  </si>
  <si>
    <t>За 2019 год выплаты представлены 6637 гражданам.</t>
  </si>
  <si>
    <t>За 2019 год меры социальной поддержки представлены 83 инвалидам в  полном объёме.</t>
  </si>
  <si>
    <t>За 2019 год меры социальной поддержки представлены 445 гражданам в полном объёме.</t>
  </si>
  <si>
    <t>За 2019 год меры социальной поддержки представлены 1443 гражданам в полном объёме.</t>
  </si>
  <si>
    <t>За 2019 год меры социальной поддержки представлены 3279 гражданам в полном объёме.</t>
  </si>
  <si>
    <t>За 2019 год меры социальной поддержки предоставлены 2 человекам, задолженности перед получателями нет</t>
  </si>
  <si>
    <t>За 2019 год год меры социальной поддержки представлены 223 гражданам в полном объёме</t>
  </si>
  <si>
    <t>За 2019 год ежемесячная денежная компенсация на оплату жилого помещения и коммунальных услуг предоставлена 1397 гражданам в полном объёме</t>
  </si>
  <si>
    <t>За 2019 год  меры социальной поддержки представлены 207 гражданам в  полном объёме.</t>
  </si>
  <si>
    <t>За 2019 год ежегодная денежная  выплата представлена 76487 гражданам в полном объёме</t>
  </si>
  <si>
    <t>За 2019 год меры социальной поддержки представлены 17 гражданам в полном объёме</t>
  </si>
  <si>
    <t>За 2019 год меры социальной поддержки представлены 27 гражданам в  полном объёме.</t>
  </si>
  <si>
    <t>За 2019 год меры социальной поддержки представлены 2253 гражданам в полном объёме.</t>
  </si>
  <si>
    <t>За 2019 год меры социальной поддержки представлены 21448 гражданам в полном объёме</t>
  </si>
  <si>
    <t>За 2019 год пособие предоставлено  48252 гражданам. Задолженности перед получателями нет.</t>
  </si>
  <si>
    <t>За 2019 год меры социальной поддержки представлены 24 гражданам в  полном объёме.</t>
  </si>
  <si>
    <t>За 2019 год меры социальной поддержки представлены 68 гражданам в полном объёме.</t>
  </si>
  <si>
    <t>За 2019 год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единовременная денежная выплата в размере 10000 рублей при рождении двоих детей в результате многоплодных родов, её получили 105 семей;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450 семей;
ежемесячная денежная выплата в размере 1000 рублей на каждого ребенка родителям-студентам, её получили 79 семей.
За 2019 год выдано 187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23 семьи (двойни) и 1 семья (тройни), при рождении четвёртого или последующего ребёнка  - 163 семьи. В 2019 году реализовали свои свидетельства 177 семьи.</t>
  </si>
  <si>
    <t>За 2019 год меры социальной поддержки воспользовались 152 женщин, в том числе: 77 беременных женщин и 75 кормящих матерей</t>
  </si>
  <si>
    <t>За 2019 год меры социальной поддержки представлены 3844 гражданам в полном объёме</t>
  </si>
  <si>
    <t>В связи с отсутствием обращений за 2019 год данный пункт исключён постановлением Правительства Ульяновской области от 18.11.2019 № 27/595-П</t>
  </si>
  <si>
    <t>За 2019 год ежемесячное денежное пособие предоставлено 126 гражданам. Денежные выплаты предоставлены в полном объёме.</t>
  </si>
  <si>
    <t>За 2019 год пенсии за выслугу лет предоставлены в полном объёме. Пенсии за выслугу лет предоставлены 892 человекам</t>
  </si>
  <si>
    <t xml:space="preserve">За 2019 год данной мерой социальной поддержки воспользовались 26 молодых специалиста. Мерами социальной поддержки обеспечены в полном объёме. </t>
  </si>
  <si>
    <t>За 2019 год значение целевого индикатора перевыполнено</t>
  </si>
  <si>
    <t>За 2019 год значение целевого индикатора выполнено</t>
  </si>
  <si>
    <t>За 2019 год показатель ожидаемого результата выполнен</t>
  </si>
  <si>
    <t>Данная мера соц. поддержки предоставляется по фактическому обращению граждан. За 2019 год выплата представлена 91 гражданину</t>
  </si>
  <si>
    <t>За 2019 год выдано 15 свидетельств. Реализовано 15</t>
  </si>
  <si>
    <t>За 2019 год выдано 42 свидетельства. Реализовано 41</t>
  </si>
  <si>
    <t>За 2019 год представлена мера социальной поддержки 8044 гражданам. Выплата представлена в полном объёме.</t>
  </si>
  <si>
    <t>За 2019 год ежегодная денежная  выплата представлена 7784 гражданам в полном объёме. Выплата ежегодных денежных выплат производится по факту обращения граждан, имеющих статус Почётного донора. Выплата произведена в полном объеме.</t>
  </si>
  <si>
    <t>За 2019 год в полном объёме представлена ежемесячная денежная компенсация 10 гражданам</t>
  </si>
  <si>
    <t>За 2019 год ежемесячная денежная  выплата представлена 106732 гражданам в полном объёме. Выплата произведена в полном объеме.</t>
  </si>
  <si>
    <t xml:space="preserve">За 2019 год меры социальной поддержки представлены 2316 гражданам в полном объёме. </t>
  </si>
  <si>
    <t>За 2019 года меры социальной поддержки представлены 34 гражданам</t>
  </si>
  <si>
    <t>За 2019 год количество выплат ежемесячного пособия по уходу за ребёнком составило 76646 выплат. Выплата произведена в полном объёме согласно заявок на финансовое обеспечение расходов на выплату государственных пособий 9103 человекам</t>
  </si>
  <si>
    <t>За 2019 год выплата произведена 1 гражданину</t>
  </si>
  <si>
    <t>За 2019 год выплачено 2029 пособий. Задолженности перед получателями нет. Выплата произведена в полном объёме согласно заявок на финансовое обеспечение расходов на выплату государственных пособий 2013 гражданам</t>
  </si>
  <si>
    <t xml:space="preserve">За 2019 год меры социальной поддержки представлены на 5664 детям (5352 получателям). Выплата произведена в полном объёме. </t>
  </si>
  <si>
    <t>За 2019 год единовременное пособие выплачено 351 получателю, 463 детям</t>
  </si>
  <si>
    <t>За 2019 год перевозка несовершеннолетних не осуществлялась</t>
  </si>
  <si>
    <t>За 2019 год меры социальной поддержки представлены 2598 человекам в полном объёме.</t>
  </si>
  <si>
    <t xml:space="preserve">За 2019 год произведены расходы по доставке данной меры социальной поддержки. Выплата произведена в полном объёме. Задолженности нет. </t>
  </si>
  <si>
    <t>За 2019 год переданы субвенции для осуществления деятельности по опеке и попечительству в 23 МО</t>
  </si>
  <si>
    <t>Ежемесячная денежная компенсация расходов  на уплату взноса на капитальный ремонт за 2019 год предоставлена 56 гражданам (всем обратившимся гражданам выплата предоставляется в полном объёме).</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</si>
  <si>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2019 год на сумму 25 420,0 тыс. рублей, в том числе:
УРОООО «Российский Красный Крест» - 16 221,0 тыс. рублей;
ДМООИО "Преодоление" УООО ООО ВОИ – 4 661,4 тыс. рублей;
АНО "Социальное благополучие" – 790,7 тыс. рублей;
АНО ДПО "ЦКСП" – 3,8 тыс. рублей; 
РОО "Ульяновская региональная Федерация спорта для лиц с поражением опорно-двигательного аппарата" - 1 428,9 тыс. рублей; 
АНО "Радушие" – 68,7 тыс. рублей; 
АНО "Сообщество граждан старшего поколения" – 1 916,1 тыс. рублей;
Автономная некоммерческая организация Центр социального обслуживания населения "Долголетие" – 329,4 тыс. рублей.</t>
  </si>
  <si>
    <t>)Договора с 7 поставщиками на поставку протезно-ортопедических изделий заключены в начале текущего года до 21.02.2019.
2) Приём , проверка документов и формирование списков; 3) получателю оформляется направление в выбранную им организацию, с которой заключен договор на изготовление изделий;4) по факту изготовления изделий в органы социальной защиты поставщиками предоставляются платежные документы с приложением реестра получателей изделий; 5) на основании представленных документов, учреждение социальной защиты оплачивает выданные изделия. За 2019 года обеспечили протезно-ортопедическими изделиями 2413 граждан (вставшие на учёт в период с 01.08.2017 г по 15.02.2019), не имеющим инвалидности, но по медицинским показаниям нуждающимся в них</t>
  </si>
  <si>
    <t>За 2019 год льготным проездом воспользовалось 6226 федеральных льготников</t>
  </si>
  <si>
    <t xml:space="preserve">За 2019 год ежемесячную денежную компенсацию на оплату жилого помещения и коммунальных услуг получили 298335 человек   </t>
  </si>
  <si>
    <t xml:space="preserve">За 2019 год значение целевого индикатора выполнено. </t>
  </si>
  <si>
    <t xml:space="preserve">За 2019 год значение целевого индикатора перевыполнено. </t>
  </si>
  <si>
    <t xml:space="preserve">Проведено 42 социально-значимых мероприятий:
Поздравление женщин в родильных отделениях государственных учреждений здравоохранения, подведомственных Министерству здравоохранения Ульяновской области, родивших детей 1 января, 23 февраля, 8 марта, 15 мая, 1 июня, 12 июня, в день Матери;
Мероприятие, посвящённое Дню снятия блокады Ленинграда;
День окончания Сталинградской битвы; 
Региональный этап Интеллектуально-развивающей игры «Ума палата» в рамках проекта ПФО «ВЕРНУТЬ ДЕТСТВО»;
Митинг, посвящённый Дню освобождения узников фашизма;
Митинг, посвящённый годовщине катастрофы на Чернобыльской АЭС;
Мероприятие, посвящённое Дню памяти о россиянах, исполнявших служебный долг за пределами Отечества;
Конгресс Молодых семей;
Подведение итогов ежегодного областного конкурса на соискание премии Губернатора Ульяновской области "Семья года" в рамках празднования Международного Дня семьи;
День защиты детей. Старт акции «Помоги собраться в школу»;
Благотворительная акция "Жизнь без опасности";
Подведение итогов акции «Роди патриота»;
День семьи, любви и верности. Чествование супружеских пар, проживших в браке 25, 50 и более лет; 
Мероприятие, посвящённое Дню социального работника;
Мероприятие, посвящённое Дню памяти и скорби – дню начала Великой отечественной войны;
Направлена субсидия ОГБУСО "Центр соц.обслуживания "Доверие" в г. Димитровграде" на подготовку встречи с ветеранами, поздравление в рамках Дня Победы;
Направлена субсидия ОГБУСО "Комплексный центр социального обслуживания в р.п. Павловка" на организация областного мероприятия "Социальный Туризм";
Направлены субсидии ОГБУСО "Комплексный центр соц.обслуживания населения "Исток" в г. Ульяновске", "Центр соц.обслуживания "Парус надежды" в р.п. Кузоватово", "Центр соц.обслуживания "Доверие" в г. Димитровграде" для организации мероприятия к Дню пожилого человека "Я-исследователь"; 
Гала–концерт Фестиваля детского творчества воспитанников детских домов, социально-реабилитационных центров и социальных приютов Ульяновской области «Храните детские сердца»; 
Мероприятие, посвящённое Дню партизан и подпольщиков; 
Приобретение билетов на пред премьерный показ конкурсной программы "Дикие предки" в рамках проведения ежегодного Международного фестиваля кино и телепрограмм для семейного просмотра им. В.М. Леонтьевой;
Направлена субсидия ОГАУСО «СОЦ "Волжские просторы» в г. Новоульяновске» и "РЦ "Сосновый бор" в р.п. Вешкайма" на оказание услуг по организации отдыха и оздоровлению граждан пожилого возраста в Ульяновской области в рамках «Серебряные каникулы»; 
День отца. Чествование лучших отцов региональными наградами и почётным знаком "Отцовская слава";
Мероприятие, посвящённое Дню окончания Курской битвы;
Мероприятие, посвящённое Дню окончания Второй мировой войны;
День семейного общения;
Подведение итога акции "Помоги собраться в школу";
Дня окончания битвы под Москвой;
Митинг- реквием, посвящённый Дню памяти жертв политических репрессий;
Мероприятие, посвящённое Дню Матери;
Мероприятие, посвящённое Дню Героев Отечества;
Новогодние мероприятия, подарки для вручения детям из малообеспеченных семей, проживающих на территории Ульяновской области;
Ёлка Желаний;
Губернаторская новогодняя ёлка для детей-сирот и детей, оставшихся без попечения родителей;
Региональный этап Спартакиады для воспитанников детских домов «Спортивный Олимп Приволжья» в рамках Проекта ПФО «ВЕРНУТЬ ДЕТСТВО»;
Региональный праздник для замещающих семей Ульяновской области «День приёмной семьи».
</t>
  </si>
  <si>
    <t>На основании Распоряжения от 25.02.2019г. № 163-р «О распределении сертификатов на оплату услуг по социальной реабилитации и ресоциализации на 2019год и приложения к нему «Графика выдачи сертификатов на оплату услуг по социальной реабилитации и ресоциализации в 2019г.» было выдано 13 сертификатов. Реабилитацию в реабилитационных центрах ООО "Свобода" и "Свобода плюс" проходят 7 (семь) получателей сертификатов. На основании актов возмещения расходов за 2019 год за предоставление меры социальной поддержки оплачено сертификатов на сумму 102,0 тыс. рублей</t>
  </si>
  <si>
    <t>В рамках данного мероприятия специалисты ОГБУСО "Центр соц.обслуживания "Парус надежды" в р.п. Кузоватово" учавствовали в конференции</t>
  </si>
  <si>
    <t>В рамках данного мероприятия специалисты ОГБУСО "Центр соц.обслуживания "Парус надежды" в р.п. Кузоватово" прошли курсы повышения квалификации в УлГУ</t>
  </si>
  <si>
    <t>Приобретено оборудования ОГБОУ "Школа-интернат №89" на сумму 1187,6 тыс.рублей, в т.ч.: 1) многофункциональный интерактивный комплекс с коррекционной логопедической направленностью по развитию слуха и речи - 267,4  тыс. рублей; 2) интерактивная песочница - 332,1 тыс.рублей; 3) интерактивная тумба - 233,0 тысю руьлей; 4)  интреактивный комплекс для проведения коррекционных занятий с детьми ОВЗ - 274,0 тыс. рублей; 5) Нумикон - 49,65 тыс. рублей; 6) игрушки-  31,4 тыс. рублей</t>
  </si>
  <si>
    <t xml:space="preserve">Приобретено оборудования МБДОУ № 173 г.Ульяновск на сумму 341,45 тыс.рублей, в т.ч.: 1) интерактивная песочница - 229,13 тыс.рублей;                                 2) реабилитационное и абилитационное  оборудование - 112,32 тыс. рублей;              МБДОУ № 107 г.Ульяновск на сумму 341,45 тыс. рублей:                                                            1) интерактивная песочница - 229,13 тыс. рублей;           2) реабилитационное и абилитационное  оборудование -111,16 тыс. рублей;       3) ортоковрики - 1,16 тыс.рублей. МБДОУ детский сад № 107 «Светлячок» приобретено оборудование, пособия и игрушки на сумму 20,009 тыс. рублей, интерактивная песочница на сумму 41,244 тыс. рублей, ортопедические коврики на сумму 0,196 тыс. рублей. МБДОУ детский сад № 173 «Лучик» приобретено оборудование, пособия и игрушки на сумму 20,009 тыс. рублей, интерактивная песочница на сумму 41,244 тыс. рублей, годовой комплект занятий для развития творческих способностей у детей года, двух, трёх лет на сумму 0,196 тыс. рублей. </t>
  </si>
  <si>
    <t xml:space="preserve">В рамках данного мероприятия ОГКУ «Ульяновский областной краеведческий музей им. И.А. Гончарова»" приобретено следующее оборудование:  световые столы для рисования, мультистанки для прикладной анимации, звездный дождь, принтер, портативной аудиорекордер, ноутбук, аудиогиды   на сумму 366 тыс. рублей  </t>
  </si>
  <si>
    <t>За 2019 год ГУЗ ДСПБ № 1 приобретено медицинское оборудование на сумму 1 585,0 тыс. рублей</t>
  </si>
  <si>
    <t>За 2019 год ГУЗ ДСПБ № 1 приобретено медицинское оборудование на сумму 801,99 тыс. рублей, ГУЗ УОДКБ имени Ю.Ф.Горячева приобретено: тренажёр медицинский терапевтический на сумму 895,6 тыс. рублей, АРМ на сумму  149,1 тыс. рублей.   Опоры нижних конечностей и туловища для обеспечения вертикализации и передвижения  инвалидов с принадлежностями «Далматинчик», размер 3 рост 100-165  на сумму 148,5 тыс. рублей.  Небулайзер-3 шт., облучатель «Солнышко»   на сумму 25,41 тыс. рублей.</t>
  </si>
  <si>
    <t>Областное государственное бюджетное учреждение социального обслуживания «Комплексный центр социального обслуживания населения «Исток» в г. Ульяновске» заключило договоры на оказание следующих услуг: 
1)Услуги по обучению (профессиональной переподготовке, повышению квалификации) русскому жестовому языку переводчиков в сфере профессиональной коммуникации неслышащих (переводчик русского жестового языка) – 12 человек на сумму 87,8 тыс. руб.;
2)Услуги по обучению (профессиональной переподготовке, повышению квалификации) русскому жестовому языку переводчиков в сфере профессиональной коммуникации слепоглухих граждан - 12 человек на сумму 85,8 тыс. руб. 
Услуги оказаны и оплачены полностью.</t>
  </si>
  <si>
    <t>ОГКУСО "Восхождение"  оплачены услуги по проведению Палаточного лагеря на сумму 50,0 тыс. рублей. ОГАУСО СОЦ Волжские просторы в г. Новоульяновске оплачены услуги по проведению туристического слета для семец с детьми-инвалидами на сумму 50,0 тыс. рублей.</t>
  </si>
  <si>
    <t>ОГАУСО СОЦ Волжские просторы в г. Новоульяновске оплачены услуги по проведению информационно-просветительской компании по формированию у населения позитивного образа инвалидов и других МГН на сумму 70,0 тыс. рублей</t>
  </si>
  <si>
    <t>Областное государственное бюджетное учреждение социального обслуживания «Комплексный центр социального обслуживания населения «Исток» в г. Ульяновске» заключило контракт на оказание услуг по организации и проведению областного социально значимого мероприятия «Международный День инвалидов» на сумму 227,7 тыс. руб. Услуги оказаны и оплачены полностью. ОГБУСО "Комплексный центр социального обслуживания в р.п. Павловка" приобретена сувернирная продукция для мероприятий с участием инвалидов на сумму 88,0848 тыс. руб.; ОГБУСО "Комплексный центр социального обслуживания в р.п. Павловка"  оплачены услуги по мероприятию "Парад ангелов"  на сумму 150,0 тыс. руб.</t>
  </si>
  <si>
    <t xml:space="preserve">ОГБУСО "Комплексный центр социального обслуживания в р.п. Павловка" оплачены услуги по проживанию, расходы на транспорт в национальном чемпионате "Абилимпикс" на сумму 240 тыс. руб., приобретение часов - 113,520 тыс. руб.; приобретение комплектов медалей - 8,3952 тыс. руб. </t>
  </si>
  <si>
    <t>ОГАУСО СОЦ Волжские просторы в г. Новоульяновске оплачены услуги по организации и поведению летней спартакиады для инвалидов и граждан пожилого возраста на сумму  70,0 тыс. рублей. ОГБУСО "Доверие"  оплачены услуги по рганизации и проведению зимней спартакиады для инвалидов и граждан пожилого возраста на сумму 69,35 тыс. рублей.</t>
  </si>
  <si>
    <t>ОГКУСО СП "Ручеёк" проведены ремонтные работы: расширение дверных проёмов в здании, оплата за асфальтирование подъездныой дороги к зданию приюта к крыльцу на сумму 541,92 тыс. рублей. ОГКУСО СРЦН "Алые паруса" оплачены работы по укладке тактильной плитки - 192,5 тыс. рублей, ОГКУСО СРЦН "Открытый дом" оплата работ по текущему ремонту крылец с переустройством в пандус - 263,0 тыс. рублей, оплата работ по текущ.ремонту проездов и площадки для стоянки машин - 195,5 тыс. рублей.</t>
  </si>
  <si>
    <t>Областными государственными казёнными учреждениями социального обслуживания "Реабилитац.центр для детей и подростков с огранич.возможн."Подсолнух" в г. Ульяновске"  и "Дет.дом-интернат для умственно отсталых детей "Родник" в с. Максимовка" приобретёны автотранспорт для перевозки получателей социальных услуг на сумму 2 444,5 тыс. рублей. ОГКУСЗН по Ульяновскому району опалчены услуги за поставку оборудования для реабилитации на сумму 2 301,6 тыс. рублей.</t>
  </si>
  <si>
    <t>Данное мероприятие вновь включено постановлением Правительства Ульяновской области от 18.11.2019 № 27/595-П. В связи с непроизведёнными платежами Министерством финансов Ульяновской области в декабре месяце 2019 года, исполнение по данному мероприятию 0.</t>
  </si>
  <si>
    <t>В рамках данного мероприятия, приобретены основные средства для инвалидов ОГБУСО КЦСОН "Исток" на сумму 329,3 тыс.рублей, приобретено  ОГБУСО КЦСОН в р.п. Павловка"  оборудование для инвалидов с ментальными нарушениями на сумму 329,3 тыс. рублей; ОГКУСО РЦ "Подсолнух" приобретено оборудование для повышения уровня профессионального развития инвалидов, в том числе детей-инвалидов на сумму 731,57 тыс. рублей.</t>
  </si>
  <si>
    <t>Приобретено оборудование для организации модели "Тренировочная квартира"  ОГАУСО ПНИ в г. Новоульяновске на сумму 304,8 тыс. рублей, ОГКУСО РЦ "Подсолнух" приобретено оборудование для социально-бытовой реабилитации и абилитации на сумму 731,8 тыс.руб.</t>
  </si>
  <si>
    <t xml:space="preserve">ОГКУСО РЦ "Подсолнух" приобретено оборудование для проведения мероприятий в рамках реализации проекта "Школа движения"  на сумму 2195,0 тыс. рублей </t>
  </si>
  <si>
    <t>Приобретено оборудование для оказания услуг по ранней помощи  на сумму 304,9 тыс. рублей  Обл.гос.казённое учр.соц.обсл."Реабилитац.центр для детей и подростков с огранич.возможн."Подсолнух" в г. Ульяновске"</t>
  </si>
  <si>
    <t>ПНИ Новоульяновск+Подсолнух</t>
  </si>
  <si>
    <t>ОГБУСО "Центр соц.обслуживания "Парус надежды" в р.п. Кузоватово" приобретено оборудование на сумму 976,90 (кухонная мебель, бытовая техника, холодильники, стиральные машинки), ОГБУСО "Центр соц.обслуживания "Доверие" в г. Димитровграде приобретено оборудование на сумму 1 279,2 тыс.руб.(кухонная мебель, бытовая техника, холодильники, плиты, мик.печь, мясорубки), ассистивные устройства для самообслуживания</t>
  </si>
  <si>
    <t>ОГБУСО "Центр соц.обслуживания "Парус надежды" в р.п. Кузоватово" приобретено световое и игровое оборудование для сенсорных комнат, комплекты мягких модулей, столы для рисования песком на сумму 3903,0 тыс. рублей. ОГКУСО РЦ приобретено оборудование (аппаратно-программный комплекс БОС) на сумму 301,95 тыс.руб. и Набор детской мебели на сумму 3,05 тыс.руб. ОГБУСО "Центр соц.обслуживания "Доверие" в г. Димитровграде приобретено  оборудование на сумму 974,5 тыс.руб.(игровое оборудование, мягкие модули, демонстративное оборудование сенсорной комнаты,песочная терапия и ннструменьты для песочной терапии)</t>
  </si>
  <si>
    <t>ОГБУСО "Центр соц.обслуживания "Парус надежды" в р.п. Кузоватово" приобретено цифровое оборудование, аудиоаппаратута, телевизоры и игровые приставки на сумму 3547,8 тыс. рублей. ОГБУСО "Центр соц.обслуживания "Доверие" в г. Димитровграде приобретено оборудование на сумму 2769,7тыс.руб. адаптированный детский набор, компьютеры в сборе, адаптированный музыкальный набор для детей - инвалидов, аудиооборудование, телевизоры, многофункциональное устройство, доска , проектор)</t>
  </si>
  <si>
    <t>ОГБУСО "Центр соц.обслуживания "Парус надежды" в р.п. Кузоватово" приобретено оборудование для занятий физкультурой, тренажеры детские и уличные, спортивный инвентарь на сумму 5727,7 тыс. рублей. ОГБУСО "Центр соц.обслуживания "Доверие" в г. Димитровграде приобретено оборудование на сумму 1462,0 тыс.руб. ( тренажеры и детские тренажеры)</t>
  </si>
  <si>
    <t>За 2019 год количество получателей государственных услуг в сфере занятости  составило 11896 человек. Оказано 91161 государственная услуга.  План выполнен на 115,5 %</t>
  </si>
  <si>
    <t xml:space="preserve">За 2019 год приступило к профессиональному обучению и дополнительному профессиональному образованию 271 женщины, находящиеся в отпуске по уходу за ребёнком до достижения им возраста трёх лет, по что составляет 100,3% от плановых показателей, 141 женщина завершила обучение 130 женщин обучаются. Профобучение организовано по профессиям (специальностям): парикмахер, портной, маникюрша, менеджер по персоналу с включением учебного модуля «1С: Предприятие 8.3. Зарплата и управление персоналом», оператор электронно-вычислительных и вычислительных машин с включением учебного модуля «1С: Предприятие 8.3. Бухгалтерия предприятия», оператор электронно-вычислительных и вычислительных машин с включением учебного модуля «1С: Управление производственным предприятием 8.3.» (форма обучения: очная с применением дистанционных технологий)". </t>
  </si>
  <si>
    <t xml:space="preserve">по итогам 2019 года подписаны : 1. Распоржение Правительства Ульяновской области от 24.04.2019 №207-пр "О проведении областного этапа всероссийского конкурса «Российская организация высокой социальной эффективности»; 2.  Распоряжение Правительства Ульяновской области от 24.04.2019 №208-пр «Об утверждении состава организационного комитета по содействию в проведении всероссийского конкурса «Российская организация высокой социальной эффективности
3. Распоряжение Губернатора Ульяновской области "Об утверждении состава конкурсной комиссии по присуждению ежегодной областной премии имени Михаила Ивановича Лимасова" от 29.03.2019 №197-р 4. 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премий"Лучший работник ОГКУ КЦ Ульяновской области", выплата премий. 5. Проведение конкурса им. М.И. Лимасова, выплата премий.
</t>
  </si>
  <si>
    <t>Расходы за  2019 год не производились</t>
  </si>
  <si>
    <t xml:space="preserve">Изготовлены: брошюра, ручки  пластиковые с нанесением на корпус логотипа Года нулевого травматизма, этикетка с логотипом Года  нулевого травматизма, пакет ПВД с нанесением логотипа Года нулевого травматизма. Лучшим специалистам по охране труда вручены благодарственные письма Губернатора Ульяновской области с вручением букетов цветов.Организован кофе-брейк для участников съезда - 250 человек . Всего в Первом региональном съезду специалистов по охране труда приняло участие 500 человек.                           Изготовлен информационный бюллетень "Безопасность и охрана труда", листовки и плакаты, посвящённые "28 апреля - Всемирный день  охраны труда. Для проведения региональной конференции по охране труда арендовано помещение с необходимым оборудованием в Отеле Hilton Garden Inn Ульяновск Изготовлены; на электронном носителе фотографии конференции, Х-стенды, наклейки на блокнот с логотипом Года нулевого травматизма, минеральная вода с наклейкой Год нулевого травматизма, папки для и набор ручек для подписания соглашений. Организован кофе-брейк и обед для участников конференции.                                                                По итогам проведения областного конкурса "Лучший специалист по охране труда" определены три победителя, котрым вручены денежные премии, почётные грамоты в сувенирных рамках и букеты живых цветов. </t>
  </si>
  <si>
    <t>Выплата пособий по безработице, стипендий, досрочных пенсий и материальной помощи безработным осуществлялась своевременно и в полном объёме. Социальные выплаты за 2019 год получили 11896 человек, в том числе 10464 человека получил пособие по безработице, 1200 человек – стипендию, 81 человек – материальную помощь, досрочную пенсию – 151 человек.</t>
  </si>
  <si>
    <t xml:space="preserve">24 человека. Постановление вступило в силу 01.07.2019 г. </t>
  </si>
  <si>
    <t>804Р300000</t>
  </si>
  <si>
    <t>804Р352940</t>
  </si>
  <si>
    <t xml:space="preserve">По итогам 12 месяцев завершили обучение 1369 чел, из числа лиц  предпенсионного возраста., из них по направлению работодателей 225 чел, с применением образовательного сертификата  - 1144 чел. </t>
  </si>
  <si>
    <t>80501R0860</t>
  </si>
  <si>
    <t>Не все участники программы прибыли на территорию Ульяновской области. Выплаты производятся на заявительной основе и заявления на выплаты поступили не от всех участников, а также мера соц. поддержки "Компенсация за найм жилого помещения" выплачивается участнику программы без учета членов семьи.</t>
  </si>
  <si>
    <t>Расходы на информирование не проводились</t>
  </si>
  <si>
    <t>сполнение по содержанию Агентства состваляет 93,1 % от плана. Выплаты заработной платы, начисления на неё произведены в полном объёме, а также 242,9 тыс. рублей кредиторская задолженность по состоянию на 01.01.2020</t>
  </si>
  <si>
    <t>Расходы в 2019 году не производились</t>
  </si>
  <si>
    <t xml:space="preserve">Государственные услуги по профессиональной ориентации  получили 520 человек - лиц с ограниченными возможностями здоровья, их них: родители, имеющие детей-инвалидов – 7 человек.  В первой декаде декабря 2019 года проведена профориентационная акция «Компас в мире профессий». Организована групповая профориентационная работа с учащимися 61 образовательной организации: воспитанниками детских домов и школ-интернатов, социально-реабилитационных центров и приютов для несовершеннолетних (ОГКУ Новодольский специальный (коррекционный) детский дом для детей с ОВЗ  «Остров детства» Базарносызганского района, ОГКУСО «Социально-реабилитационный центр для  несовершеннолетних» «Радуга» и ОГКУ «Детский дом «Планета» в городе Димитровграде, ОГКУ социального обслуживания социально-реабилитационное учреждение для несовершеннолетних «Рябинка» в Инзенском районе, ОГБУ ЦСО «Парус надежды» в р.п.Кузоватово, ОГКОУ «Школа для обучающихся с ограниченными возможностями здоровья №19» в г. Ульяновск Заволжского района, ОГКОУ «Школа для обучающихся с ограниченными возможностями здоровья № 23» в г.Ульяновск Засвияжского района, ОГКОУ «Специальная коррекционная школа-интернат № 26 V вида в г. Ульяновск Ленинского района,ОГКОУ для детей-сирот и детей, оставшихся без попечения родителей – специальный (коррекционный) детский дом для детей с ОВЗ им.А.Мотросова и др).
 С участниками мероприятий были проведены: круглые столы при участии работодателей, руководителей кадровых служб, представителей администрации города (муниципальных образований) и граждан с ОВЗ, профориентационное тестирование, экскурсии, интерактивные профориентационные игры, беседы, дни открытых дверей. 
В акции приняли участие 264 человека - обучающиеся образовательных организаций с ограниченными возможностями здоровья. Психологическую поддержку безработных граждан получили  222 человека - категории "инвалиды". </t>
  </si>
  <si>
    <t>Государственную услугу по по профессиональному обучению и дополнительному профессиональному образованию безработных граждан из числа инвалидов в 2019 году получили  61 человек, из них: 20 инвалидов прошли профессиональную подготовку, 41 – переподготовку.</t>
  </si>
  <si>
    <t>Государственную услугу по информированию инвалидов об услугах,  оказываемых органами службы занятости населения Ульяновской области, о положении на рынке труда в Ульяновской области, в том числе в электронном виде получили 863 инвалида</t>
  </si>
  <si>
    <t xml:space="preserve">Государственную услугу по организации самозанятости безработных граждан в 2019 году получили  4 человека из категории "инвалиды". </t>
  </si>
  <si>
    <t xml:space="preserve">Государственную услугу по социальной адаптации безработных граждан в 2019 году получили  139 человек из числа инвалидов. 
С целью повышения мотивации к поиску работы, преодоления барьеров, возникающих в процессе трудоустройства в  2019 году на базе ОГКУ   «Кадровый  центр Ульяновской области»  состоялось  открытие  Клуба  «Буду работать» для соискателей с инвалидностью. «Нам нужен каждый» – именно  эта  фраза  стала  девизом Клуба  «Буду работать» для соискателей с инвалидностью. О психологических нюансах, помогающих преподнести себя как активного, работоспособного работника, соответствующего современным требованиям профессии рассказывают специалисты центра.
</t>
  </si>
  <si>
    <t>По состоянию на 01.01.2020 численность безработных граждан, зарегистрированных в государственных учреждениях службы занятости населения, составила 2859 человек. Уровень регистрируемой безработицы составил 0,46%</t>
  </si>
  <si>
    <t>Численность на 01.01.2020 составляет 219 человек</t>
  </si>
  <si>
    <t>Количество получателей государственных услуг в сфере занятости за 2019 год составило 91161 человек. Целевой индикатор по итогам 2019 года выполнен</t>
  </si>
  <si>
    <t>Количество работников прошедших обучение за  2019 год составило 12753 человека. Целевой индикатор по итогам  года перевыполнен на 1,2%.</t>
  </si>
  <si>
    <t>За   2019 год численность пострадавших в результате несчастных случаев на производстве составила 227 человек , что на 16%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t>
  </si>
  <si>
    <t xml:space="preserve">За  2019 год специальная оценка условий труда проведена на 58826 рабочих местах. Фактическое значение данного показателя увеличено по сравнению с запланированным на 13,1%. </t>
  </si>
  <si>
    <t>Обучение граждан предпенсионного возраста в рамках национального проекта "Демография" осуществляется согласно  Постановления Правительства Ульяновской области № 137-П от 04.04.2019 г., а также Постановления Правительства Ульяновской области от 26.08.2019 № 429 . Завершили обучению сотрудники организацией, направленные на обучение со стороны работодателей, а также обратившиеся в центры занятости с целью обучения с использованием образовательного сертификата.  Целевой индикатор по итогам 12 месяцев выполнен.</t>
  </si>
  <si>
    <t>1342 человека предпенсионного возраста, которые завершили обучение являются  работающими гражданами. Всего завершили обучение 1369 человека данной возрастной категории. 27 человек обучились, но трудоустроились по завершению обучения</t>
  </si>
  <si>
    <t xml:space="preserve">Завершили обучение 1342 человека предпенсионного возраст, из числа работоющих сотрудников организаций и предприятий, все они сохранили свою занятость. </t>
  </si>
  <si>
    <t xml:space="preserve">Постановление вступило в силу с 01.07.2019. Получили субсидию следующие организации:  ООО "УАЗ" - за 13 выпускников, ООО "ДААЗ" - за 2 выпускников, ФНПЦ АО "НПО Марс" - за 5 выпускников, АО "НПП "Завод Искра" - за 4 выпускников. </t>
  </si>
  <si>
    <t>Выпускник-инвалид трудоустроен в АО "Гулливер" по профессии повар. Работодатель субсидию получил.</t>
  </si>
  <si>
    <t>По состоянию на 01.01.2020 численность женщин, находящихся в  отпуске по уходу за ребёнком в возрасте до трёх лет прошли переобучение в количестве 271 человек.</t>
  </si>
  <si>
    <t xml:space="preserve">Многие участники подпрограммы являются гражданами в возрасте свыше 40 лет, а также выросло количество детей-членов семей участников. </t>
  </si>
  <si>
    <t xml:space="preserve">Многие участники программы являются гражданами в возрасте свыше 40 лет не имеющие профессионального образования. </t>
  </si>
  <si>
    <t>Показатель подсчитывается территориальным органом статистики 1 раз в год (предварительно в мае). Данный показатель рассчитан оценочно по данным ЗАГС, для расчёта по методике Росстата отсутствуют исходные данные. Данные будут доступны не ранее июня 2020 года по информации Ульяновскстата</t>
  </si>
  <si>
    <t>Подготовка и проведение ежегодного областного конкурса "Семейные трудовые династии". Поставка призов, рамок, цветов. Вручение наград, премий и призов по итогам конкурсов.</t>
  </si>
  <si>
    <t>За 2019 год единовременное пособие выплачено 39 усыновлённым детям</t>
  </si>
  <si>
    <t>Произведено 225 выплат 73 получателям в полном объёме за 2019 год</t>
  </si>
  <si>
    <t>За 2019 год произведено возмещение расходов 23 получателям</t>
  </si>
  <si>
    <t>За 2019 год произведено возмещение расходов 31 получателю</t>
  </si>
  <si>
    <t xml:space="preserve">За 2019 год ежемесячные выплаты на обеспечение проезда произведены 31 079 детям-сиротам и детям, оставшимся без попечения родителей </t>
  </si>
  <si>
    <t>За 2019 год денежные средства перечислены на содержание 44 185 детям, 31 462 получателям ежемесячного вознаграждения, причитающегося приёмным родителям</t>
  </si>
  <si>
    <t>За 2019 год областным государственным казённым учреждениям для детей-сирот и детей, оставшихся без попечения родителей – Майнский спец.(корр.) детский дом для детей с ограниченными возможностями здоровья «Орбита» оплачены работы по замене оконных блоков на сумму 554,47 тыс. рублей, по ремонту кровли - 1 333,84 тыс. рублей;
Обл.гос.казённое учр.соц.обсл."Соц.-реабилитац.центр для несовершеннолетних  "Алые паруса" в г. Ульяновске" оплачены работы за выпол. электромонтажных работ на сумму 1 206,39 тыс. рублей;
Областному государственному автономному учреждению социального обслуживания «Специальный дом-интернат для престарелых и инвалидов в с. Акшуат» оплачены работы по ремонту системы отопления, замена оконных блоков в сумме 3 960,0 тыс. рублей. ОГАУСО СДИ в с. Репьёвка Колхозная оплачены работы по текущий ремонт отопления, электромонтажные работы, замена окон жилого корпуса №3, установка котлов в сумме 3 100,0 тыс. рублей. ОГАУСО ПНИ в п. Приозёрный оплачены работы по гидроизоляции фундаментов, утеплению стен, замене окон на сумму 3 500,0 тыс. рублей.</t>
  </si>
  <si>
    <t>Перечислены средства подведомственным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2 990,7 тыс. рублей. Меры предоставлены в полном объёме.</t>
  </si>
  <si>
    <t>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t>
  </si>
  <si>
    <t>В рамках проекта «Центра активного долголетия» «Серебряного университета» оплачены услуги по обучению руководителей отделения краткосрочного пребывания с целью ознакомления с современными аспектами работы в социальной организации, повышения качества оказываемых услуг гражданам старшего поколения на сумму 52,546 тыс. рублей. Оплачены услуги на оказание транспорт.услуг по перевозке пассажиров по маршрутам в рамках проекта «Центра активного долголетия» «Серебряного университета» на 198,1 тыс. рублей, а также на образовательные услуги по дополнительной профессион.программе повышения квалификации на сумму 60,0 тыс. рублей. В рамках данного мероприятия пиобретено оборудование для организации работы отделений по реабилитации детей-инвалидов на сумму 5 675,9 тыс. рублей. УОГКУСЗН "ЕОЦСВ" оплачены услуги по дароботке и сопрождению  автоматизированной информационной системы территориальных департаментов и учреждений социальной защиты населения за 2019 год на сумму 12 926,29 тыс. рублей</t>
  </si>
  <si>
    <t xml:space="preserve">Исполнение по финансированию ОГКУ "Кадрового центра Ульяновской области"  составляет 95,6 % от годового плана. Выплаты заработной платы, начисления на неё произведены в полном объёме, а также 3 851,3 тыс. рублей кредиторская задолженность по состоянию на 01.01.2020 </t>
  </si>
  <si>
    <t>Исполнение по содержанию по ОГКУСО состваляет 99,5% от плана, по ОГБУСО - 100%, ОГАУСО -100%, по ОГКУСЗН - 99,3%, ОГКОУ - 99,3%. Выплаты заработной платы произведена в полном объёме. Задолженности нет.</t>
  </si>
  <si>
    <t>Исполнение по содержанию Департамента социальной защиты состваляет 95,5% от плана, по Министерству 99,3%. Выплаты заработной платы произведены в полном объёме. Задолженности нет.</t>
  </si>
  <si>
    <t xml:space="preserve">По строительству жилого корпуса с пищевым блоком в с.Водорацк в ОГАУ СО "Психоневрологический  интернат  в с.Акшуат " Барышского района заключён двухгодичный контракт на сумму - 11 998 900,00 руб., протокол подведения итогов от 29.07.2019, Победитель - ООО "Ульяновскгражданпроект".
Получено письмо по согласованию места сброса очищенных стоков от администрации поселения. ТИСИЗ начинает геодезические изыскания на участке застройки, включаая согласованную трассу прокладки внеплощадочной канализации.                                                                                                                                         Ведутся инженерные изыскания, прорабатвыается новая точка подключения к сетям ростелеком.
Ведутся инженерные изыскания.
Готовится предварительный расчёт стоимости подключения к сетям газоснабжения.
Получен предварительный расчёт стоимости присоединения к сетям газоснабжения (4,36 млн.руб).  По капитальному ремонту столовой ОГАУ СО "Психоневрологический интернат в п.Лесной " Сенгилеевского района завершены работы по устройству пола и стен облицовочной плиткой в варочном цехе столовой, установлено оборудование. Ведутся работы по устройству пола и стен плиткой в помещении питания столовой.Продолжаются работы по устройству входных групп (устройство основания  пола и ступенек керамогранитной плиткой), устройство фасада, отделочные работы по шпаклевке и покраске стен в помещениях столовой и в подвальном помещении. Близятся к завершению  работы по отопительной системе и электромонтажные работы.    На 25.10.2019г. назначена комиссия по приемке работ.
Замечания комиссии по приёмке работ подрядчиком не устранены, готовится претензия.                                                                                                                                                          По состоянию на 27.12.2019г. работы завершены, Акт приёмки формы КС-11 подписан, затраты с исполнительной документацией учреждению переданы. </t>
  </si>
  <si>
    <t>За счёт увеличения количества организаций, оказывающих услуги в области социального обслуживания населения целевой индикатор перевыполнен</t>
  </si>
  <si>
    <t xml:space="preserve">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помощи в форме электронной социальной продовольственной карты, приобретение новогодних подарков детям-инвалидам и детям, нуждающимся в особой заботе </t>
  </si>
  <si>
    <t xml:space="preserve">1) прием документов; 2) подготовка распорядительного документа; 3) предоставление выплаты. Предоставление дополнительных мер социальной поддержки гражданам </t>
  </si>
  <si>
    <t>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t>
  </si>
  <si>
    <t>1) прием документов; 2) подготовка распорядительного документа; 3) предоставление выплаты. Единовременная выплата гражданам</t>
  </si>
  <si>
    <t>1) прием документов; 2) подготовка распорядительного документа; 3) предоставление выплаты. Предоставление единовременного пособия работнику противопожарной службы Ульяновской области</t>
  </si>
  <si>
    <t>Проверка правоустанавливающих документов, подготовка распоряжения о перечислении денежных средств, перечисление денежных средств</t>
  </si>
  <si>
    <t>1) прием документов; 2) подготовка распорядительного документа; 3) предоставление выплаты. Ежемесячная выплата гражданам</t>
  </si>
  <si>
    <t>Прием документов, их проверка и включение граждан в список на получение сертификатов.</t>
  </si>
  <si>
    <t>Реализация и выдача государственных сертификатов на именной капитал "Семья", выдача сертификатов</t>
  </si>
  <si>
    <t xml:space="preserve">Выплата пособия по беременности и родам </t>
  </si>
  <si>
    <t>Предоставление выплаты. Выплата пособия</t>
  </si>
  <si>
    <t xml:space="preserve">проведение курса лекций по применению жестового языка </t>
  </si>
  <si>
    <t>Разработка и издание печатной продукции для проведения информационно-просветительской кампании по формированию у населения позитивного образа инвалидов и других маломобильных групп населения</t>
  </si>
  <si>
    <t xml:space="preserve">Спортивные соревнования для инвалидов и граждан пожилого возраста </t>
  </si>
  <si>
    <t>Приобретение 2 единиц специализированного транспорта для учреждения социального обслуживания населения</t>
  </si>
  <si>
    <t>Приобретение реабилитационного оборудования государственными организациями социального обслуживания, организациями для детей-сирот и детей, оставшихся без попечения родителей</t>
  </si>
  <si>
    <t xml:space="preserve">Приобретение специализированного транспорта </t>
  </si>
  <si>
    <t xml:space="preserve">Оказание государственной услуги населению </t>
  </si>
  <si>
    <t>Направление на обучение женщин в период отпуска по уходу за ребёнком додостижения им возраста трёх лет с учётом востребованных на рынке труда профессий. Организация обучения женщин в период отпуска по уходу за ребёнком до трёх лет</t>
  </si>
  <si>
    <t>Оплата договоров  по поставке рамок, букетов, знамен и вымпелов в рамках конкурса  им.М.И.Лимасова и областного этапа конкурса «Р.О.В.С.Э.»</t>
  </si>
  <si>
    <t>Награждение и выплата денежного вознаграждения победителям областного конкурса в соотвествии с постановлением Правительства Ульяновской области от 28.11.2018 № 599-П "О проведении областного конкурса "Лучший специалист охране труда"</t>
  </si>
  <si>
    <t>Осуществление социальных выплат гражданам, признанным признанным в установленном порядке безработными</t>
  </si>
  <si>
    <t xml:space="preserve">Обучение граждан предпенсионного возраста </t>
  </si>
  <si>
    <t>Выплата пособий соотечественникам</t>
  </si>
  <si>
    <t>Разработка рекламной продукции по программе переселения, Размещение информации в СМИ</t>
  </si>
  <si>
    <t>проведение ремонта, приём актов выполненых работ, оплата контрактов</t>
  </si>
  <si>
    <t>Технические и технологические мероприятия: ремонт кровли жилого корпуса и замена окон</t>
  </si>
  <si>
    <t>закупка оборудования, приём актов выполненых работ, оплата контрактов</t>
  </si>
  <si>
    <t>23/498-П</t>
  </si>
  <si>
    <t>Данным проектом корректируются средства федерального бюджета, в связи с внесением изменений в федеральный закон от 29.11.2018 № 459-ФЗ «О федеральном бюджете на 2019 год и плановый период 2020 и 2021 годов» по 2019 году уменьшаются на 10 298,3 тыс. рублей, на 2020-2021 годы увеличиваются в объёме 637 815,0 тыс. рублей.
Проектом предлагается внесение изменений, в части увеличения объёма финансового обеспечения на реализацию мероприятий государственной программы Ульяновской области «Социальная поддержка и защита населения Ульяновской области» на 2014-2021 годы (далее – Государственная программа) в 2019 году на сумму 443 690,1 тыс. рублей на меры социальной поддержки и заработную плату по подведомственной сети, а также поступлением средств за сдачу металлолома в ходе утилизации заменённых труб. 
Кроме того, проектом предлагается направить средства областного бюджета в сумме 8 000,0 тыс. рублей на внепрограммную деятельность Министерства семейной, демографической политики и социального благополучия Ульяновской области, в связи с включением в ведомственную структуру областного бюджета новых расходных обязательств на основании принятых постановлений Правительства Ульяновской области.
Также, проектом перераспределяются средства областного бюджета между мероприятиями Государственной программы в целом на сумму 38 711,48277 тыс. рублей.
В подпрограмму «Содействие занятости населения, улучшение условий, охраны труда и здоровья на рабочем месте» данным проектом вводится новый целевой индикатор.
Принятие проекта позволит частично покрыть дефицит средств в 2019 году, а также перераспределить средства на первоочередные расходы.
В результате вносимых изменений бюджетные ассигнования областного бюджета на реализацию государственной программы увеличиваются на сумму 1 701 021,8 тыс. рублей, в том числе:
по 2019 году – 425 391,8 тыс. рублей;
по 2020 году – 637 815,0 тыс. рублей;
по 2021 году – 637 815,0 тыс. рублей.
Общая сумма государственной программы с 2014 по 2021 годы составит 83 148 899,13652 тыс. рублей (по 2019 году – 11 866 129,69156 тыс. рублей, по 2020 году – 11 459 706,6 тыс. рублей, по 2021 году – 11 540 588,9 тыс. рублей), в том числе: 
по средствам областного бюджета – 66 029 895,49362 тыс. рублей 
(по 2019 году – 9 011 133,89156 тыс. рублей, по 2020 году – 8 556 399,5 тыс. рублей, по 2021 году – 8 605 629,5 тыс. рублей);
по средствам федерального бюджета – 17 119 003,6429 тыс. руб. (по 2019 году – 2 854 995,8 тыс. рублей, по 2020 году – 2 903 307,1 тыс. рублей, по 2021 году – 2 934 959,4 тыс. рублей).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t>
  </si>
  <si>
    <t>27/595-П</t>
  </si>
  <si>
    <t>Данным проектом увеличиваются бюджетные ассигнования областного бюджета Ульяновской области, источником которых являются субсидии из федерального бюджета в 2019 году на основании нормативных правовых актов Правительства Российской Федерации на 57 060,716 тыс. рублей.
Проектом увеличиваются средства областного бюджета Ульяновской области (далее – средства областного бюджета) в сумме 482 658,175 тыс. рублей в 2019 году, в связи с дополнительно выделенными средствами на меры социальной поддержки и заработную плату по подведомственной сети, а также поступлением средств за сдачу металлолома в ходе утилизации списанного металлического забора. 
Кроме того, проектом предлагается направить средства областного бюджета в сумме 96,38398 тыс. рублей на внепрограммную деятельность Министерства семейной, демографической политики и социального благополучия Ульяновской области, для оплаты исполнительного листа по решению Арбитражного суда Ульяновской области в пользу МУП «Ритуальные услуги».
Проектом перераспределяются средства областного бюджета между мероприятиями Государственной программы в целом на сумму 54 580,58998 тыс. рублей.
В результате вносимых изменений государственная программа увеличивается на сумму 539 622,50702 тыс. рублей, в том числе:
за счёт бюджетных ассигнований областного бюджета – 482 561,79102 тыс. рублей;
за счёт бюджетных ассигнований областного бюджета Ульяновской области, источником которых являются субсидии из федерального бюджета, – 57 060,716 тыс. рублей.
Принятие проекта позволит частично покрыть дефицит средств в 2019 году, а также перераспределить средства на первоочередные расходы.
Общая сумма государственной программы с 2014 по 2021 годы составит 83 688 521,64354 тыс. рублей (по 2019 году – 12 405 752,19858 тыс. рублей, по 2020 году – 11 459 706,6 тыс. рублей, по 2021 году – 11 540 588,9 тыс. рублей), в том числе: 
по средствам областного бюджета – 66 512 457,28464 тыс. рублей (по 2019 году – 9 493 695,68258 тыс. рублей, по 2020 году – 8 556 399,5 тыс. рублей, по 2021 году – 8 605 629,5 тыс. рублей);
по средствам федерального бюджета – 17 176 064,3589 тыс. руб. (по 2019 году – 2 912 056,516 тыс. рублей, по 2020 году – 2 903 307,1 тыс. рублей, по 2021 году – 2 934 959,4 тыс. рублей).
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t>
  </si>
  <si>
    <t>30/705-П</t>
  </si>
  <si>
    <t>Финансирование мероприятий государственной программы в 2019-2021 годах приведено в соответствие с проектом Закона Ульяновской области 
«Об областном бюджете Ульяновской области на 2019 год и плановый период 2020 и 2021 годов».
Данным проектом уменьшаются бюджетные ассигнования областного бюджета Ульяновской области, источником которых являются субсидии из федерального бюджета в 2019 году на основании принятого федерального закона «О федеральном бюджете на 2019 год и на плановый период 2020 и 2021 годов» на 36 032,96598 тыс. рублей.
Проектом увеличиваются средства областного бюджета Ульяновской области (далее – средства областного бюджета) в сумме 559 100,8 тыс. рублей в 2019 году, в связи с дополнительно выделенными средствами на меры социальной поддержки и заработную плату по подведомственной сети.
Кроме того, проектом перераспределяются средства областного бюджета между мероприятиями Государственной программы в целом на сумму 47 690,651 тыс. рублей.
Данным проектом вносятся изменения в приложение № 1 к государственной программе в части изменения данных за 2019 год по целевым показателям.
В связи с перераспределением средств между мероприятиями государственной программы соисполнителем Агентством по развитию человеческого потенциала и трудовых ресурсов Ульяновской области, затрагивая подпрограмму «Формирование системы комплексной реабилитации и абилитации инвалидов, в том числе детей-инвалидов» проектом вносятся изменения в приложение № 3 к вышеуказанной подпрограммы, в части уменьшения объёма финансирования по направлению «Профессиональная».
В результате вносимых изменений государственная программа увеличивается на сумму 523 067,83402 тыс. рублей, в том числе:
за счёт бюджетных ассигнований областного бюджета увеличивается на 559 100,8 тыс. рублей;
уменьшается за счёт бюджетных ассигнований областного бюджета Ульяновской области, источником которых являются субсидии из федерального бюджета, на 36 032,96598 тыс. рублей.
Общая сумма государственной программы с 2014 по 2021 годы составит 84 211 589,47756 тыс. рублей (по 2019 году – 12 928 820,0326 тыс. рублей, по 2020 году – 11 459 706,6 тыс. рублей, по 2021 году – 11 540 588,9 тыс. рублей), в том числе: 
по средствам областного бюджета – 67 071 558,08464 тыс. рублей (по 2019 году – 10 052 796,48258 тыс. рублей, по 2020 году – 8 556 399,5 тыс. рублей, по 2021 году – 8 605 629,5 тыс. рублей);
по средствам федерального бюджета – 17 140 031,39292 тыс. руб. (по 2019 году – 2 876 023,55002 тыс. рублей, по 2020 году – 2 903 307,1 тыс. рублей, по 2021 году – 2 934 959,4 тыс. рублей).</t>
  </si>
  <si>
    <t>о внесённых изменениях в государственную программу за 2019 год</t>
  </si>
  <si>
    <t>Показатель подсчитывается территориальным органом статистики 1 раз в год (предварительно в мае). Прогнозируемые данные взятые по итогам 2018 года.</t>
  </si>
  <si>
    <t>кВт/ч/кв. м</t>
  </si>
  <si>
    <t>Гкал/кв. м</t>
  </si>
  <si>
    <t>тыс. куб. м/кв. м</t>
  </si>
  <si>
    <t>тыс. куб. м / кв. м</t>
  </si>
  <si>
    <t xml:space="preserve">За 2019 год значение целевого индикатора выполнено и составило 99,9% </t>
  </si>
  <si>
    <t>За 2019 год значение целевого индикатора перевыполнено и составило 102,7 %</t>
  </si>
  <si>
    <t>За 2019 год значение целевого индикатора составило 86,7%</t>
  </si>
  <si>
    <t>За 2019 год значение целевого индикатора составило 93,8%</t>
  </si>
  <si>
    <t>В связи с воволечение большого количества лиц граждан пожилого возраста и инвалидов в мероприятия данный ожидаемый эффект перевыполнен</t>
  </si>
  <si>
    <t xml:space="preserve">За 2019 год  компенсации на оплату жилого помещения и коммунальных услуг предоставлены 9262 получателям.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</si>
</sst>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_-* #,##0.00_р_._-;\-* #,##0.00_р_._-;_-* &quot;-&quot;??_р_._-;_-@_-"/>
    <numFmt numFmtId="165" formatCode="_-* #,##0.000_р_._-;\-* #,##0.000_р_._-;_-* &quot;-&quot;??_р_._-;_-@_-"/>
    <numFmt numFmtId="166" formatCode="_-* #,##0.0_р_._-;\-* #,##0.0_р_._-;_-* &quot;-&quot;??_р_._-;_-@_-"/>
    <numFmt numFmtId="167" formatCode="0.0"/>
    <numFmt numFmtId="168" formatCode="_-* #,##0.0_р_._-;\-* #,##0.0_р_._-;_-* &quot;-&quot;?_р_._-;_-@_-"/>
    <numFmt numFmtId="169" formatCode="[$-419]General"/>
    <numFmt numFmtId="170" formatCode="_-* #,##0_р_._-;\-* #,##0_р_._-;_-* &quot;-&quot;??_р_._-;_-@_-"/>
    <numFmt numFmtId="171" formatCode="0.0%"/>
    <numFmt numFmtId="172" formatCode="#,##0.0"/>
    <numFmt numFmtId="173" formatCode="_-* #,##0.0000_р_._-;\-* #,##0.0000_р_._-;_-* &quot;-&quot;??_р_._-;_-@_-"/>
    <numFmt numFmtId="174" formatCode="#,##0.000"/>
    <numFmt numFmtId="175" formatCode="_-* #,##0.000_р_._-;\-* #,##0.000_р_._-;_-* &quot;-&quot;???_р_._-;_-@_-"/>
    <numFmt numFmtId="176" formatCode="_-* #,##0.000_р_._-;\-* #,##0.000_р_._-;_-* &quot;-&quot;?_р_._-;_-@_-"/>
    <numFmt numFmtId="177" formatCode="#,##0.0000"/>
    <numFmt numFmtId="178" formatCode="_-* #,##0.00000_р_._-;\-* #,##0.00000_р_._-;_-* &quot;-&quot;??_р_._-;_-@_-"/>
    <numFmt numFmtId="179" formatCode="#,##0.00000"/>
    <numFmt numFmtId="180" formatCode="_-* #,##0.0000_р_._-;\-* #,##0.0000_р_._-;_-* &quot;-&quot;?_р_._-;_-@_-"/>
    <numFmt numFmtId="181" formatCode="000000"/>
    <numFmt numFmtId="182" formatCode="#,##0.000000"/>
    <numFmt numFmtId="183" formatCode="0.000"/>
    <numFmt numFmtId="184" formatCode="_-* #,##0.00000_р_._-;\-* #,##0.00000_р_._-;_-* &quot;-&quot;?_р_._-;_-@_-"/>
    <numFmt numFmtId="185" formatCode="_-* #,##0.000\ _₽_-;\-* #,##0.000\ _₽_-;_-* &quot;-&quot;???\ _₽_-;_-@_-"/>
  </numFmts>
  <fonts count="8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4"/>
      <color indexed="8"/>
      <name val="Times New Roman"/>
      <family val="1"/>
      <charset val="204"/>
    </font>
    <font>
      <sz val="12"/>
      <color indexed="8"/>
      <name val="Times New Roman"/>
      <family val="1"/>
      <charset val="204"/>
    </font>
    <font>
      <b/>
      <sz val="14"/>
      <color indexed="8"/>
      <name val="Times New Roman"/>
      <family val="1"/>
      <charset val="204"/>
    </font>
    <font>
      <sz val="8"/>
      <color indexed="8"/>
      <name val="Times New Roman"/>
      <family val="1"/>
      <charset val="204"/>
    </font>
    <font>
      <sz val="10"/>
      <color indexed="8"/>
      <name val="Times New Roman"/>
      <family val="1"/>
      <charset val="204"/>
    </font>
    <font>
      <sz val="11"/>
      <color indexed="8"/>
      <name val="Calibri"/>
      <family val="2"/>
    </font>
    <font>
      <sz val="14"/>
      <name val="Times New Roman"/>
      <family val="1"/>
      <charset val="204"/>
    </font>
    <font>
      <sz val="10"/>
      <name val="Times New Roman"/>
      <family val="1"/>
      <charset val="204"/>
    </font>
    <font>
      <sz val="11"/>
      <name val="Calibri"/>
      <family val="2"/>
    </font>
    <font>
      <b/>
      <sz val="10"/>
      <color indexed="8"/>
      <name val="Times New Roman"/>
      <family val="1"/>
      <charset val="204"/>
    </font>
    <font>
      <b/>
      <sz val="10"/>
      <name val="Times New Roman"/>
      <family val="1"/>
      <charset val="204"/>
    </font>
    <font>
      <sz val="10"/>
      <color indexed="8"/>
      <name val="Times New Roman"/>
      <family val="1"/>
      <charset val="204"/>
    </font>
    <font>
      <sz val="11"/>
      <color indexed="8"/>
      <name val="Calibri"/>
      <family val="2"/>
      <charset val="204"/>
    </font>
    <font>
      <sz val="11"/>
      <color indexed="8"/>
      <name val="Calibri"/>
      <family val="2"/>
    </font>
    <font>
      <b/>
      <sz val="11"/>
      <name val="Times New Roman"/>
      <family val="1"/>
      <charset val="204"/>
    </font>
    <font>
      <b/>
      <sz val="12"/>
      <name val="Times New Roman"/>
      <family val="1"/>
      <charset val="204"/>
    </font>
    <font>
      <sz val="9"/>
      <name val="Times New Roman"/>
      <family val="1"/>
      <charset val="204"/>
    </font>
    <font>
      <sz val="11"/>
      <name val="Times New Roman"/>
      <family val="1"/>
      <charset val="204"/>
    </font>
    <font>
      <sz val="9"/>
      <color indexed="8"/>
      <name val="Times New Roman"/>
      <family val="1"/>
      <charset val="204"/>
    </font>
    <font>
      <sz val="8"/>
      <name val="Times New Roman"/>
      <family val="1"/>
      <charset val="204"/>
    </font>
    <font>
      <sz val="8"/>
      <name val="Calibri"/>
      <family val="2"/>
    </font>
    <font>
      <sz val="11"/>
      <name val="Calibri"/>
      <family val="2"/>
    </font>
    <font>
      <sz val="12"/>
      <name val="Times New Roman"/>
      <family val="1"/>
      <charset val="204"/>
    </font>
    <font>
      <sz val="11"/>
      <color indexed="8"/>
      <name val="Calibri"/>
      <family val="2"/>
    </font>
    <font>
      <sz val="10"/>
      <color indexed="8"/>
      <name val="Times New Roman"/>
      <family val="1"/>
      <charset val="204"/>
    </font>
    <font>
      <sz val="11"/>
      <name val="Calibri"/>
      <family val="2"/>
    </font>
    <font>
      <b/>
      <sz val="14"/>
      <name val="Times New Roman"/>
      <family val="1"/>
      <charset val="204"/>
    </font>
    <font>
      <b/>
      <sz val="11"/>
      <name val="Calibri"/>
      <family val="2"/>
    </font>
    <font>
      <sz val="16"/>
      <name val="Calibri"/>
      <family val="2"/>
    </font>
    <font>
      <b/>
      <sz val="10"/>
      <name val="Calibri"/>
      <family val="2"/>
    </font>
    <font>
      <sz val="9.5"/>
      <color indexed="8"/>
      <name val="Times New Roman"/>
      <family val="1"/>
      <charset val="204"/>
    </font>
    <font>
      <sz val="11"/>
      <color indexed="8"/>
      <name val="Times New Roman"/>
      <family val="1"/>
      <charset val="204"/>
    </font>
    <font>
      <sz val="11"/>
      <color theme="1"/>
      <name val="Calibri"/>
      <family val="2"/>
      <charset val="204"/>
      <scheme val="minor"/>
    </font>
    <font>
      <sz val="11"/>
      <color rgb="FF000000"/>
      <name val="Calibri"/>
      <family val="2"/>
      <charset val="204"/>
    </font>
    <font>
      <sz val="11"/>
      <color theme="1"/>
      <name val="Calibri"/>
      <family val="2"/>
      <scheme val="minor"/>
    </font>
    <font>
      <sz val="10"/>
      <color rgb="FFFF0000"/>
      <name val="Times New Roman"/>
      <family val="1"/>
      <charset val="204"/>
    </font>
    <font>
      <u/>
      <sz val="11"/>
      <color theme="10"/>
      <name val="Calibri"/>
      <family val="2"/>
      <scheme val="minor"/>
    </font>
    <font>
      <sz val="10"/>
      <color theme="1"/>
      <name val="Times New Roman"/>
      <family val="1"/>
      <charset val="204"/>
    </font>
    <font>
      <sz val="12"/>
      <color theme="1"/>
      <name val="Times New Roman"/>
      <family val="1"/>
      <charset val="204"/>
    </font>
    <font>
      <b/>
      <sz val="10"/>
      <color theme="1"/>
      <name val="Times New Roman"/>
      <family val="1"/>
      <charset val="204"/>
    </font>
    <font>
      <sz val="11"/>
      <color theme="0"/>
      <name val="Calibri"/>
      <family val="2"/>
    </font>
    <font>
      <b/>
      <sz val="9"/>
      <name val="Times New Roman"/>
      <family val="1"/>
      <charset val="204"/>
    </font>
    <font>
      <b/>
      <sz val="14"/>
      <color theme="1"/>
      <name val="Times New Roman"/>
      <family val="1"/>
      <charset val="204"/>
    </font>
    <font>
      <b/>
      <sz val="8"/>
      <name val="Times New Roman"/>
      <family val="1"/>
      <charset val="204"/>
    </font>
    <font>
      <sz val="10"/>
      <name val="PT Astra Serif"/>
      <family val="1"/>
      <charset val="204"/>
    </font>
    <font>
      <sz val="10"/>
      <color theme="1"/>
      <name val="PT Astra Serif"/>
      <family val="1"/>
      <charset val="204"/>
    </font>
    <font>
      <sz val="9"/>
      <name val="PT Astra Serif"/>
      <family val="1"/>
      <charset val="204"/>
    </font>
    <font>
      <sz val="11"/>
      <name val="PT Astra Serif"/>
      <family val="1"/>
      <charset val="204"/>
    </font>
    <font>
      <b/>
      <sz val="14"/>
      <name val="PT Astra Serif"/>
      <family val="1"/>
      <charset val="204"/>
    </font>
    <font>
      <sz val="14"/>
      <name val="PT Astra Serif"/>
      <family val="1"/>
      <charset val="204"/>
    </font>
    <font>
      <b/>
      <sz val="10"/>
      <name val="PT Astra Serif"/>
      <family val="1"/>
      <charset val="204"/>
    </font>
    <font>
      <sz val="12"/>
      <name val="PT Astra Serif"/>
      <family val="1"/>
      <charset val="204"/>
    </font>
    <font>
      <sz val="8.5"/>
      <name val="PT Astra Serif"/>
      <family val="1"/>
      <charset val="204"/>
    </font>
    <font>
      <sz val="10"/>
      <color rgb="FFFF0000"/>
      <name val="PT Astra Serif"/>
      <family val="1"/>
      <charset val="204"/>
    </font>
    <font>
      <sz val="9.5"/>
      <name val="PT Astra Serif"/>
      <family val="1"/>
      <charset val="204"/>
    </font>
    <font>
      <b/>
      <sz val="12"/>
      <name val="PT Astra Serif"/>
      <family val="1"/>
      <charset val="204"/>
    </font>
    <font>
      <b/>
      <sz val="10"/>
      <color rgb="FFFF0000"/>
      <name val="PT Astra Serif"/>
      <family val="1"/>
      <charset val="204"/>
    </font>
    <font>
      <sz val="9.3000000000000007"/>
      <name val="PT Astra Serif"/>
      <family val="1"/>
      <charset val="204"/>
    </font>
    <font>
      <b/>
      <sz val="11"/>
      <name val="PT Astra Serif"/>
      <family val="1"/>
      <charset val="204"/>
    </font>
    <font>
      <sz val="13.5"/>
      <name val="PT Astra Serif"/>
      <family val="1"/>
      <charset val="204"/>
    </font>
    <font>
      <b/>
      <i/>
      <sz val="10"/>
      <name val="PT Astra Serif"/>
      <family val="1"/>
      <charset val="204"/>
    </font>
    <font>
      <sz val="11"/>
      <color rgb="FFFF0000"/>
      <name val="PT Astra Serif"/>
      <family val="1"/>
      <charset val="204"/>
    </font>
    <font>
      <sz val="9"/>
      <color rgb="FFFF0000"/>
      <name val="PT Astra Serif"/>
      <family val="1"/>
      <charset val="204"/>
    </font>
    <font>
      <sz val="13.5"/>
      <color rgb="FFFF0000"/>
      <name val="PT Astra Serif"/>
      <family val="1"/>
      <charset val="204"/>
    </font>
    <font>
      <b/>
      <sz val="9"/>
      <name val="PT Astra Serif"/>
      <family val="1"/>
      <charset val="204"/>
    </font>
    <font>
      <sz val="9.5"/>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34594">
    <xf numFmtId="0" fontId="0" fillId="0" borderId="0"/>
    <xf numFmtId="169" fontId="50"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22" fillId="0" borderId="0" applyFont="0" applyFill="0" applyBorder="0" applyAlignment="0" applyProtection="0"/>
    <xf numFmtId="9" fontId="2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2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3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2" fillId="0" borderId="0" applyFont="0" applyFill="0" applyBorder="0" applyAlignment="0" applyProtection="0"/>
    <xf numFmtId="9" fontId="2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3">
    <xf numFmtId="0" fontId="0" fillId="0" borderId="0" xfId="0"/>
    <xf numFmtId="0" fontId="17" fillId="0" borderId="0" xfId="0" applyFont="1" applyFill="1"/>
    <xf numFmtId="4" fontId="26" fillId="0" borderId="1" xfId="0" applyNumberFormat="1" applyFont="1" applyFill="1" applyBorder="1"/>
    <xf numFmtId="0" fontId="26" fillId="0" borderId="1" xfId="0" applyNumberFormat="1" applyFont="1" applyFill="1" applyBorder="1"/>
    <xf numFmtId="4" fontId="26" fillId="0" borderId="1" xfId="0" applyNumberFormat="1" applyFont="1" applyFill="1" applyBorder="1" applyAlignment="1">
      <alignment horizontal="justify" vertical="center" wrapText="1"/>
    </xf>
    <xf numFmtId="0" fontId="21" fillId="0" borderId="1" xfId="0" applyNumberFormat="1" applyFont="1" applyFill="1" applyBorder="1"/>
    <xf numFmtId="4" fontId="21" fillId="0" borderId="1" xfId="0" applyNumberFormat="1" applyFont="1" applyFill="1" applyBorder="1" applyAlignment="1">
      <alignment horizontal="justify" vertical="center" wrapText="1"/>
    </xf>
    <xf numFmtId="4" fontId="21" fillId="0" borderId="1" xfId="0" applyNumberFormat="1" applyFont="1" applyFill="1" applyBorder="1" applyAlignment="1">
      <alignment vertical="center"/>
    </xf>
    <xf numFmtId="0" fontId="21" fillId="0" borderId="1" xfId="0" applyFont="1" applyBorder="1" applyAlignment="1">
      <alignment horizontal="justify" vertical="center" wrapText="1"/>
    </xf>
    <xf numFmtId="4" fontId="21" fillId="0" borderId="2" xfId="0" applyNumberFormat="1" applyFont="1" applyFill="1" applyBorder="1" applyAlignment="1">
      <alignment vertical="center"/>
    </xf>
    <xf numFmtId="4" fontId="24" fillId="0" borderId="1" xfId="90" applyNumberFormat="1" applyFont="1" applyFill="1" applyBorder="1" applyAlignment="1">
      <alignment vertical="center" wrapText="1"/>
    </xf>
    <xf numFmtId="4" fontId="24" fillId="0" borderId="1" xfId="90" applyNumberFormat="1" applyFont="1" applyFill="1" applyBorder="1" applyAlignment="1">
      <alignment horizontal="justify" vertical="center" wrapText="1"/>
    </xf>
    <xf numFmtId="0" fontId="24" fillId="0" borderId="1" xfId="90" applyFont="1" applyFill="1" applyBorder="1" applyAlignment="1">
      <alignment horizontal="justify" vertical="center" wrapText="1"/>
    </xf>
    <xf numFmtId="164" fontId="21" fillId="0" borderId="1" xfId="380" applyFont="1" applyFill="1" applyBorder="1" applyAlignment="1">
      <alignment vertical="center"/>
    </xf>
    <xf numFmtId="164" fontId="24" fillId="0" borderId="1" xfId="380" applyFont="1" applyFill="1" applyBorder="1" applyAlignment="1">
      <alignment vertical="center" wrapText="1"/>
    </xf>
    <xf numFmtId="164" fontId="24" fillId="0" borderId="1" xfId="38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26" fillId="0" borderId="1" xfId="0" applyNumberFormat="1" applyFont="1" applyFill="1" applyBorder="1" applyAlignment="1">
      <alignment wrapText="1"/>
    </xf>
    <xf numFmtId="4" fontId="26" fillId="0" borderId="1" xfId="0" applyNumberFormat="1" applyFont="1" applyFill="1" applyBorder="1" applyAlignment="1">
      <alignment vertical="center"/>
    </xf>
    <xf numFmtId="4" fontId="27" fillId="0" borderId="1" xfId="0" applyNumberFormat="1" applyFont="1" applyFill="1" applyBorder="1" applyAlignment="1">
      <alignment horizontal="left" vertical="center" wrapText="1"/>
    </xf>
    <xf numFmtId="4" fontId="26" fillId="0" borderId="3" xfId="0" applyNumberFormat="1" applyFont="1" applyFill="1" applyBorder="1" applyAlignment="1">
      <alignment wrapText="1"/>
    </xf>
    <xf numFmtId="4" fontId="26" fillId="0" borderId="3" xfId="0" applyNumberFormat="1" applyFont="1" applyFill="1" applyBorder="1" applyAlignment="1">
      <alignment vertical="center"/>
    </xf>
    <xf numFmtId="4" fontId="21" fillId="0" borderId="1" xfId="0" applyNumberFormat="1" applyFont="1" applyFill="1" applyBorder="1" applyAlignment="1">
      <alignment wrapText="1"/>
    </xf>
    <xf numFmtId="171" fontId="21" fillId="0" borderId="1" xfId="376" applyNumberFormat="1" applyFont="1" applyFill="1" applyBorder="1" applyAlignment="1">
      <alignment vertical="center" wrapText="1"/>
    </xf>
    <xf numFmtId="4" fontId="21" fillId="0" borderId="4" xfId="0" applyNumberFormat="1" applyFont="1" applyFill="1" applyBorder="1" applyAlignment="1">
      <alignment wrapText="1"/>
    </xf>
    <xf numFmtId="4" fontId="26" fillId="0" borderId="3" xfId="0" applyNumberFormat="1" applyFont="1" applyFill="1" applyBorder="1" applyAlignment="1">
      <alignment horizontal="center" vertical="center"/>
    </xf>
    <xf numFmtId="4" fontId="27" fillId="0" borderId="3" xfId="0" applyNumberFormat="1" applyFont="1" applyFill="1" applyBorder="1" applyAlignment="1">
      <alignment horizontal="left" vertical="center" wrapText="1"/>
    </xf>
    <xf numFmtId="0" fontId="26" fillId="0" borderId="3" xfId="0" applyNumberFormat="1" applyFont="1" applyFill="1" applyBorder="1"/>
    <xf numFmtId="9" fontId="21" fillId="0" borderId="1" xfId="376" applyFont="1" applyFill="1" applyBorder="1" applyAlignment="1">
      <alignment vertical="center" wrapText="1"/>
    </xf>
    <xf numFmtId="4" fontId="21" fillId="0" borderId="1" xfId="0" applyNumberFormat="1" applyFont="1" applyFill="1" applyBorder="1" applyAlignment="1">
      <alignment horizontal="center" vertical="center"/>
    </xf>
    <xf numFmtId="0" fontId="21" fillId="0" borderId="1" xfId="0" applyFont="1" applyBorder="1" applyAlignment="1">
      <alignment vertical="center"/>
    </xf>
    <xf numFmtId="4" fontId="26" fillId="0" borderId="2" xfId="0" applyNumberFormat="1" applyFont="1" applyFill="1" applyBorder="1" applyAlignment="1">
      <alignment vertical="center"/>
    </xf>
    <xf numFmtId="0" fontId="21" fillId="0" borderId="2" xfId="0" applyFont="1" applyBorder="1" applyAlignment="1">
      <alignment horizontal="center" vertical="top" wrapText="1"/>
    </xf>
    <xf numFmtId="4" fontId="28" fillId="0" borderId="1" xfId="0" applyNumberFormat="1" applyFont="1" applyFill="1" applyBorder="1" applyAlignment="1">
      <alignment vertical="center"/>
    </xf>
    <xf numFmtId="4" fontId="28" fillId="0" borderId="1" xfId="0" applyNumberFormat="1" applyFont="1" applyFill="1" applyBorder="1" applyAlignment="1">
      <alignment horizontal="center" vertical="center"/>
    </xf>
    <xf numFmtId="4" fontId="21" fillId="0" borderId="5" xfId="0" applyNumberFormat="1" applyFont="1" applyFill="1" applyBorder="1" applyAlignment="1">
      <alignment wrapText="1"/>
    </xf>
    <xf numFmtId="4" fontId="21" fillId="0" borderId="3" xfId="0" applyNumberFormat="1" applyFont="1" applyFill="1" applyBorder="1" applyAlignment="1">
      <alignment vertical="center"/>
    </xf>
    <xf numFmtId="4" fontId="21" fillId="0" borderId="6" xfId="0" applyNumberFormat="1" applyFont="1" applyFill="1" applyBorder="1" applyAlignment="1">
      <alignment wrapText="1"/>
    </xf>
    <xf numFmtId="4" fontId="21" fillId="0" borderId="7" xfId="0" applyNumberFormat="1" applyFont="1" applyFill="1" applyBorder="1" applyAlignment="1">
      <alignment vertical="center"/>
    </xf>
    <xf numFmtId="4" fontId="21" fillId="0" borderId="8" xfId="0" applyNumberFormat="1" applyFont="1" applyFill="1" applyBorder="1" applyAlignment="1">
      <alignment wrapText="1"/>
    </xf>
    <xf numFmtId="164" fontId="21" fillId="0" borderId="1" xfId="380" applyFont="1" applyFill="1" applyBorder="1" applyAlignment="1">
      <alignment wrapText="1"/>
    </xf>
    <xf numFmtId="4" fontId="21" fillId="0" borderId="1" xfId="0" applyNumberFormat="1" applyFont="1" applyFill="1" applyBorder="1" applyAlignment="1">
      <alignment vertical="center" wrapText="1"/>
    </xf>
    <xf numFmtId="4" fontId="21" fillId="0" borderId="3" xfId="0" applyNumberFormat="1" applyFont="1" applyFill="1" applyBorder="1" applyAlignment="1">
      <alignment vertical="center" wrapText="1"/>
    </xf>
    <xf numFmtId="0" fontId="20" fillId="0" borderId="9" xfId="0" applyFont="1" applyFill="1" applyBorder="1" applyAlignment="1">
      <alignment horizontal="center" wrapText="1"/>
    </xf>
    <xf numFmtId="0" fontId="35" fillId="0" borderId="0" xfId="0" applyFont="1" applyFill="1" applyAlignment="1">
      <alignment wrapText="1"/>
    </xf>
    <xf numFmtId="0" fontId="21" fillId="0" borderId="0" xfId="0" applyFont="1"/>
    <xf numFmtId="0" fontId="0" fillId="0" borderId="1" xfId="0" applyBorder="1"/>
    <xf numFmtId="0" fontId="21" fillId="0" borderId="0" xfId="0" applyFont="1" applyFill="1" applyAlignment="1">
      <alignment horizontal="justify" vertical="center" wrapText="1"/>
    </xf>
    <xf numFmtId="0" fontId="21" fillId="0" borderId="10" xfId="0" applyFont="1" applyFill="1" applyBorder="1" applyAlignment="1">
      <alignment horizontal="justify" vertical="center" wrapText="1"/>
    </xf>
    <xf numFmtId="0" fontId="21" fillId="0" borderId="11" xfId="0" applyFont="1" applyFill="1" applyBorder="1" applyAlignment="1">
      <alignment horizontal="center" vertical="top" wrapText="1"/>
    </xf>
    <xf numFmtId="4" fontId="21" fillId="0" borderId="1" xfId="0" applyNumberFormat="1" applyFont="1" applyFill="1" applyBorder="1" applyAlignment="1">
      <alignment vertical="top" wrapText="1"/>
    </xf>
    <xf numFmtId="0" fontId="21" fillId="0" borderId="12" xfId="0" applyFont="1" applyFill="1" applyBorder="1" applyAlignment="1">
      <alignment horizontal="center" vertical="top" wrapText="1"/>
    </xf>
    <xf numFmtId="0" fontId="0" fillId="2" borderId="0" xfId="0" applyFill="1"/>
    <xf numFmtId="4" fontId="24" fillId="2" borderId="1" xfId="3" applyNumberFormat="1" applyFont="1" applyFill="1" applyBorder="1" applyAlignment="1">
      <alignment vertical="center" wrapText="1"/>
    </xf>
    <xf numFmtId="4" fontId="24" fillId="2" borderId="2" xfId="3" applyNumberFormat="1" applyFont="1" applyFill="1" applyBorder="1" applyAlignment="1">
      <alignment horizontal="justify" vertical="center" wrapText="1"/>
    </xf>
    <xf numFmtId="4" fontId="21" fillId="2" borderId="10" xfId="0" applyNumberFormat="1" applyFont="1" applyFill="1" applyBorder="1"/>
    <xf numFmtId="0" fontId="21" fillId="2" borderId="1" xfId="0" applyFont="1" applyFill="1" applyBorder="1" applyAlignment="1">
      <alignment horizontal="justify" vertical="center" wrapText="1"/>
    </xf>
    <xf numFmtId="0" fontId="26" fillId="2" borderId="1" xfId="0" applyFont="1" applyFill="1" applyBorder="1" applyAlignment="1">
      <alignment horizontal="justify" vertical="center" wrapText="1"/>
    </xf>
    <xf numFmtId="4" fontId="21" fillId="2" borderId="1" xfId="0" applyNumberFormat="1" applyFont="1" applyFill="1" applyBorder="1" applyAlignment="1">
      <alignment vertical="center"/>
    </xf>
    <xf numFmtId="0" fontId="24" fillId="2" borderId="1" xfId="90" applyFont="1" applyFill="1" applyBorder="1" applyAlignment="1">
      <alignment horizontal="justify" vertical="center" wrapText="1"/>
    </xf>
    <xf numFmtId="4" fontId="24" fillId="2" borderId="1" xfId="0" applyNumberFormat="1" applyFont="1" applyFill="1" applyBorder="1" applyAlignment="1">
      <alignment vertical="center" wrapText="1"/>
    </xf>
    <xf numFmtId="0" fontId="38" fillId="2" borderId="0" xfId="0" applyFont="1" applyFill="1"/>
    <xf numFmtId="164" fontId="24" fillId="2" borderId="1" xfId="380" applyFont="1" applyFill="1" applyBorder="1" applyAlignment="1">
      <alignment horizontal="right" vertical="center"/>
    </xf>
    <xf numFmtId="4" fontId="26" fillId="2" borderId="1" xfId="0" applyNumberFormat="1" applyFont="1" applyFill="1" applyBorder="1" applyAlignment="1">
      <alignment vertical="center"/>
    </xf>
    <xf numFmtId="10" fontId="24" fillId="2" borderId="1" xfId="380" applyNumberFormat="1" applyFont="1" applyFill="1" applyBorder="1" applyAlignment="1">
      <alignment horizontal="center" vertical="center"/>
    </xf>
    <xf numFmtId="0" fontId="21" fillId="2" borderId="10" xfId="0" applyFont="1" applyFill="1" applyBorder="1" applyAlignment="1">
      <alignment horizontal="justify" vertical="center" wrapText="1"/>
    </xf>
    <xf numFmtId="4" fontId="24" fillId="2" borderId="10" xfId="0" applyNumberFormat="1" applyFont="1" applyFill="1" applyBorder="1" applyAlignment="1">
      <alignment horizontal="justify" vertical="center" wrapText="1"/>
    </xf>
    <xf numFmtId="0" fontId="24" fillId="2" borderId="1" xfId="368" applyFont="1" applyFill="1" applyBorder="1" applyAlignment="1">
      <alignment horizontal="justify" vertical="center" wrapText="1"/>
    </xf>
    <xf numFmtId="171" fontId="24" fillId="2" borderId="1" xfId="376" applyNumberFormat="1" applyFont="1" applyFill="1" applyBorder="1" applyAlignment="1">
      <alignment vertical="center" wrapText="1"/>
    </xf>
    <xf numFmtId="0" fontId="38" fillId="2" borderId="0" xfId="0" applyFont="1" applyFill="1" applyAlignment="1">
      <alignment vertical="center"/>
    </xf>
    <xf numFmtId="4" fontId="24" fillId="2" borderId="3" xfId="3" applyNumberFormat="1" applyFont="1" applyFill="1" applyBorder="1" applyAlignment="1">
      <alignment vertical="center" wrapText="1"/>
    </xf>
    <xf numFmtId="4" fontId="24" fillId="2" borderId="3" xfId="3" applyNumberFormat="1" applyFont="1" applyFill="1" applyBorder="1" applyAlignment="1">
      <alignment horizontal="justify" vertical="center" wrapText="1"/>
    </xf>
    <xf numFmtId="4" fontId="24" fillId="2" borderId="1" xfId="3" applyNumberFormat="1" applyFont="1" applyFill="1" applyBorder="1" applyAlignment="1">
      <alignment horizontal="justify" vertical="center" wrapText="1"/>
    </xf>
    <xf numFmtId="4" fontId="24" fillId="2" borderId="1" xfId="90" applyNumberFormat="1" applyFont="1" applyFill="1" applyBorder="1" applyAlignment="1">
      <alignment horizontal="justify" vertical="center" wrapText="1"/>
    </xf>
    <xf numFmtId="0" fontId="24" fillId="2" borderId="1" xfId="0" applyFont="1" applyFill="1" applyBorder="1" applyAlignment="1">
      <alignment horizontal="justify" vertical="center" wrapText="1"/>
    </xf>
    <xf numFmtId="0" fontId="21" fillId="2" borderId="10" xfId="0" applyNumberFormat="1" applyFont="1" applyFill="1" applyBorder="1"/>
    <xf numFmtId="0" fontId="21" fillId="2" borderId="2" xfId="0" applyFont="1" applyFill="1" applyBorder="1" applyAlignment="1">
      <alignment horizontal="justify" vertical="center" wrapText="1"/>
    </xf>
    <xf numFmtId="4" fontId="24" fillId="2" borderId="3" xfId="0" applyNumberFormat="1" applyFont="1" applyFill="1" applyBorder="1" applyAlignment="1">
      <alignment vertical="center" wrapText="1"/>
    </xf>
    <xf numFmtId="4" fontId="24" fillId="2" borderId="2" xfId="0" applyNumberFormat="1" applyFont="1" applyFill="1" applyBorder="1" applyAlignment="1">
      <alignment vertical="center" wrapText="1"/>
    </xf>
    <xf numFmtId="4" fontId="24" fillId="2" borderId="2" xfId="0" applyNumberFormat="1" applyFont="1" applyFill="1" applyBorder="1" applyAlignment="1">
      <alignment horizontal="justify" vertical="center" wrapText="1"/>
    </xf>
    <xf numFmtId="4" fontId="21" fillId="2" borderId="13" xfId="0" applyNumberFormat="1" applyFont="1" applyFill="1" applyBorder="1"/>
    <xf numFmtId="164" fontId="24" fillId="0" borderId="1" xfId="380" applyFont="1" applyFill="1" applyBorder="1" applyAlignment="1">
      <alignment horizontal="center" vertical="center" wrapText="1"/>
    </xf>
    <xf numFmtId="10" fontId="24" fillId="0" borderId="1" xfId="380" applyNumberFormat="1" applyFont="1" applyFill="1" applyBorder="1" applyAlignment="1">
      <alignment horizontal="center" vertical="center" wrapText="1"/>
    </xf>
    <xf numFmtId="0" fontId="39" fillId="0" borderId="1" xfId="0" applyFont="1" applyFill="1" applyBorder="1" applyAlignment="1">
      <alignment horizontal="justify" vertical="center" wrapText="1"/>
    </xf>
    <xf numFmtId="4" fontId="26" fillId="2" borderId="14" xfId="0" applyNumberFormat="1" applyFont="1" applyFill="1" applyBorder="1" applyAlignment="1">
      <alignment horizontal="justify" vertical="center" wrapText="1"/>
    </xf>
    <xf numFmtId="4" fontId="26" fillId="2" borderId="15" xfId="0" applyNumberFormat="1" applyFont="1" applyFill="1" applyBorder="1" applyAlignment="1">
      <alignment horizontal="left" vertical="center"/>
    </xf>
    <xf numFmtId="0" fontId="21" fillId="2" borderId="3" xfId="0" applyFont="1" applyFill="1" applyBorder="1" applyAlignment="1">
      <alignment horizontal="justify" vertical="center" wrapText="1"/>
    </xf>
    <xf numFmtId="4" fontId="21" fillId="2" borderId="16" xfId="0" applyNumberFormat="1" applyFont="1" applyFill="1" applyBorder="1" applyAlignment="1">
      <alignment vertical="center"/>
    </xf>
    <xf numFmtId="0" fontId="21" fillId="2" borderId="10" xfId="0" applyNumberFormat="1" applyFont="1" applyFill="1" applyBorder="1" applyAlignment="1">
      <alignment horizontal="left" vertical="center"/>
    </xf>
    <xf numFmtId="0" fontId="21" fillId="2" borderId="10" xfId="0" applyNumberFormat="1" applyFont="1" applyFill="1" applyBorder="1" applyAlignment="1">
      <alignment vertical="center"/>
    </xf>
    <xf numFmtId="0" fontId="21" fillId="2" borderId="13" xfId="0" applyNumberFormat="1" applyFont="1" applyFill="1" applyBorder="1" applyAlignment="1">
      <alignment vertical="center"/>
    </xf>
    <xf numFmtId="4" fontId="26" fillId="2" borderId="10" xfId="0" applyNumberFormat="1" applyFont="1" applyFill="1" applyBorder="1" applyAlignment="1">
      <alignment vertical="center"/>
    </xf>
    <xf numFmtId="4" fontId="26" fillId="2" borderId="1" xfId="0" applyNumberFormat="1" applyFont="1" applyFill="1" applyBorder="1" applyAlignment="1">
      <alignment horizontal="center"/>
    </xf>
    <xf numFmtId="4" fontId="26" fillId="2" borderId="1" xfId="0" applyNumberFormat="1" applyFont="1" applyFill="1" applyBorder="1" applyAlignment="1">
      <alignment horizontal="justify" vertical="center"/>
    </xf>
    <xf numFmtId="4" fontId="27" fillId="2" borderId="2" xfId="3" applyNumberFormat="1" applyFont="1" applyFill="1" applyBorder="1" applyAlignment="1">
      <alignment horizontal="justify" vertical="center" wrapText="1"/>
    </xf>
    <xf numFmtId="0" fontId="24" fillId="0" borderId="3" xfId="0" applyFont="1" applyFill="1" applyBorder="1" applyAlignment="1">
      <alignment horizontal="justify" vertical="center" wrapText="1"/>
    </xf>
    <xf numFmtId="4" fontId="26" fillId="0" borderId="17" xfId="0" applyNumberFormat="1" applyFont="1" applyFill="1" applyBorder="1" applyAlignment="1">
      <alignment horizontal="center"/>
    </xf>
    <xf numFmtId="4" fontId="26" fillId="0" borderId="4" xfId="0" applyNumberFormat="1" applyFont="1" applyFill="1" applyBorder="1" applyAlignment="1">
      <alignment horizontal="center"/>
    </xf>
    <xf numFmtId="0" fontId="24" fillId="2" borderId="1" xfId="0" applyFont="1" applyFill="1" applyBorder="1" applyAlignment="1">
      <alignment horizontal="center" vertical="center" wrapText="1"/>
    </xf>
    <xf numFmtId="4" fontId="24" fillId="2" borderId="1" xfId="0" applyNumberFormat="1" applyFont="1" applyFill="1" applyBorder="1" applyAlignment="1">
      <alignment wrapText="1"/>
    </xf>
    <xf numFmtId="4" fontId="28" fillId="0" borderId="1" xfId="0" applyNumberFormat="1" applyFont="1" applyFill="1" applyBorder="1" applyAlignment="1">
      <alignment vertical="center" wrapText="1"/>
    </xf>
    <xf numFmtId="0" fontId="24" fillId="2" borderId="2" xfId="0" applyFont="1" applyFill="1" applyBorder="1" applyAlignment="1">
      <alignment horizontal="justify" vertical="center" wrapText="1"/>
    </xf>
    <xf numFmtId="9" fontId="21" fillId="0" borderId="1" xfId="376" applyFont="1" applyFill="1" applyBorder="1" applyAlignment="1">
      <alignment vertical="top" wrapText="1"/>
    </xf>
    <xf numFmtId="164" fontId="24" fillId="2" borderId="1" xfId="380" applyFont="1" applyFill="1" applyBorder="1" applyAlignment="1">
      <alignment horizontal="center" vertical="top" wrapText="1"/>
    </xf>
    <xf numFmtId="9" fontId="21" fillId="2" borderId="1" xfId="376" applyFont="1" applyFill="1" applyBorder="1" applyAlignment="1">
      <alignment vertical="top" wrapText="1"/>
    </xf>
    <xf numFmtId="164" fontId="21" fillId="2" borderId="1" xfId="380" applyFont="1" applyFill="1" applyBorder="1" applyAlignment="1">
      <alignment vertical="top"/>
    </xf>
    <xf numFmtId="10" fontId="21" fillId="2" borderId="1" xfId="380" applyNumberFormat="1" applyFont="1" applyFill="1" applyBorder="1" applyAlignment="1">
      <alignment vertical="top"/>
    </xf>
    <xf numFmtId="4" fontId="21" fillId="0" borderId="1" xfId="0" applyNumberFormat="1" applyFont="1" applyFill="1" applyBorder="1" applyAlignment="1">
      <alignment vertical="top"/>
    </xf>
    <xf numFmtId="4" fontId="21" fillId="2" borderId="1" xfId="0" applyNumberFormat="1" applyFont="1" applyFill="1" applyBorder="1" applyAlignment="1">
      <alignment vertical="top"/>
    </xf>
    <xf numFmtId="0" fontId="24" fillId="0" borderId="1" xfId="0" applyFont="1" applyFill="1" applyBorder="1" applyAlignment="1">
      <alignment horizontal="justify" vertical="center" wrapText="1"/>
    </xf>
    <xf numFmtId="166" fontId="21" fillId="0" borderId="1" xfId="380" applyNumberFormat="1" applyFont="1" applyBorder="1" applyAlignment="1">
      <alignment vertical="top"/>
    </xf>
    <xf numFmtId="166" fontId="21" fillId="0" borderId="1" xfId="380" applyNumberFormat="1" applyFont="1" applyFill="1" applyBorder="1" applyAlignment="1">
      <alignment vertical="top"/>
    </xf>
    <xf numFmtId="0" fontId="35" fillId="0" borderId="18" xfId="0" applyFont="1" applyFill="1" applyBorder="1" applyAlignment="1">
      <alignment horizontal="center" vertical="top" wrapText="1"/>
    </xf>
    <xf numFmtId="4" fontId="35" fillId="0" borderId="1" xfId="0" applyNumberFormat="1" applyFont="1" applyFill="1" applyBorder="1" applyAlignment="1">
      <alignment horizontal="center" vertical="top"/>
    </xf>
    <xf numFmtId="0" fontId="21" fillId="0" borderId="0" xfId="0" applyFont="1" applyFill="1" applyAlignment="1">
      <alignment horizontal="center" vertical="top"/>
    </xf>
    <xf numFmtId="174" fontId="35" fillId="0" borderId="1" xfId="0" applyNumberFormat="1" applyFont="1" applyFill="1" applyBorder="1" applyAlignment="1">
      <alignment horizontal="center" vertical="top"/>
    </xf>
    <xf numFmtId="0" fontId="21" fillId="2" borderId="1" xfId="0" applyNumberFormat="1" applyFont="1" applyFill="1" applyBorder="1" applyAlignment="1">
      <alignment horizontal="center" vertical="center"/>
    </xf>
    <xf numFmtId="170" fontId="24" fillId="0" borderId="1" xfId="380" applyNumberFormat="1" applyFont="1" applyFill="1" applyBorder="1" applyAlignment="1">
      <alignment horizontal="center" vertical="center" wrapText="1"/>
    </xf>
    <xf numFmtId="170" fontId="24" fillId="0" borderId="7" xfId="380" applyNumberFormat="1" applyFont="1" applyFill="1" applyBorder="1" applyAlignment="1">
      <alignment horizontal="center" vertical="center" wrapText="1"/>
    </xf>
    <xf numFmtId="171" fontId="21" fillId="0" borderId="1" xfId="376" applyNumberFormat="1" applyFont="1" applyFill="1" applyBorder="1" applyAlignment="1">
      <alignment horizontal="center" vertical="center" wrapText="1"/>
    </xf>
    <xf numFmtId="0" fontId="24" fillId="2" borderId="1" xfId="90" applyFont="1" applyFill="1" applyBorder="1" applyAlignment="1">
      <alignment horizontal="center" vertical="center" wrapText="1"/>
    </xf>
    <xf numFmtId="4" fontId="24" fillId="2" borderId="1" xfId="0" applyNumberFormat="1" applyFont="1" applyFill="1" applyBorder="1" applyAlignment="1">
      <alignment horizontal="center" vertical="center"/>
    </xf>
    <xf numFmtId="170" fontId="24" fillId="0" borderId="10" xfId="380" applyNumberFormat="1" applyFont="1" applyFill="1" applyBorder="1" applyAlignment="1">
      <alignment horizontal="center" vertical="center" wrapText="1"/>
    </xf>
    <xf numFmtId="171" fontId="21" fillId="2" borderId="1" xfId="376"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4" fontId="24" fillId="2" borderId="4" xfId="0" applyNumberFormat="1" applyFont="1" applyFill="1" applyBorder="1" applyAlignment="1">
      <alignment horizontal="justify" vertical="center" wrapText="1"/>
    </xf>
    <xf numFmtId="167" fontId="21" fillId="2" borderId="1" xfId="376" applyNumberFormat="1" applyFont="1" applyFill="1" applyBorder="1" applyAlignment="1">
      <alignment horizontal="center" vertical="center" wrapText="1"/>
    </xf>
    <xf numFmtId="0" fontId="0" fillId="0" borderId="1" xfId="0" applyBorder="1" applyAlignment="1">
      <alignment horizontal="center" vertical="center"/>
    </xf>
    <xf numFmtId="0" fontId="24" fillId="0" borderId="1" xfId="0"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4" fontId="24" fillId="0" borderId="1" xfId="0" applyNumberFormat="1" applyFont="1" applyFill="1" applyBorder="1" applyAlignment="1">
      <alignment wrapText="1"/>
    </xf>
    <xf numFmtId="0" fontId="26" fillId="0" borderId="1" xfId="0" applyFont="1" applyFill="1" applyBorder="1" applyAlignment="1">
      <alignment horizontal="center" vertical="center" wrapText="1"/>
    </xf>
    <xf numFmtId="4" fontId="24" fillId="2" borderId="1" xfId="0" applyNumberFormat="1" applyFont="1" applyFill="1" applyBorder="1" applyAlignment="1">
      <alignment horizontal="center" wrapText="1"/>
    </xf>
    <xf numFmtId="4" fontId="21" fillId="2" borderId="4" xfId="0" applyNumberFormat="1" applyFont="1" applyFill="1" applyBorder="1" applyAlignment="1">
      <alignment horizontal="justify" vertical="center" wrapText="1"/>
    </xf>
    <xf numFmtId="170" fontId="24" fillId="0" borderId="10" xfId="380" applyNumberFormat="1" applyFont="1" applyFill="1" applyBorder="1" applyAlignment="1">
      <alignment vertical="center" wrapText="1"/>
    </xf>
    <xf numFmtId="0" fontId="41" fillId="0" borderId="1" xfId="0" applyFont="1" applyFill="1" applyBorder="1" applyAlignment="1">
      <alignment horizontal="center" vertical="center" wrapText="1"/>
    </xf>
    <xf numFmtId="164" fontId="24" fillId="0" borderId="1" xfId="380" applyFont="1" applyFill="1" applyBorder="1" applyAlignment="1">
      <alignment horizontal="center" vertical="center"/>
    </xf>
    <xf numFmtId="0" fontId="24" fillId="0" borderId="2" xfId="0" applyNumberFormat="1" applyFont="1" applyFill="1" applyBorder="1" applyAlignment="1">
      <alignment horizontal="center" vertical="center"/>
    </xf>
    <xf numFmtId="171" fontId="24" fillId="0" borderId="1" xfId="376" applyNumberFormat="1" applyFont="1" applyFill="1" applyBorder="1" applyAlignment="1">
      <alignment horizontal="center" vertical="center" wrapText="1"/>
    </xf>
    <xf numFmtId="164" fontId="24" fillId="2" borderId="1" xfId="380" applyNumberFormat="1" applyFont="1" applyFill="1" applyBorder="1" applyAlignment="1">
      <alignment horizontal="center" vertical="top"/>
    </xf>
    <xf numFmtId="165" fontId="24" fillId="2" borderId="1" xfId="380" applyNumberFormat="1" applyFont="1" applyFill="1" applyBorder="1" applyAlignment="1">
      <alignment horizontal="center" vertical="top"/>
    </xf>
    <xf numFmtId="164" fontId="26" fillId="0" borderId="1" xfId="0" applyNumberFormat="1" applyFont="1" applyFill="1" applyBorder="1" applyAlignment="1">
      <alignment horizontal="center" vertical="center" wrapText="1"/>
    </xf>
    <xf numFmtId="165" fontId="24" fillId="0" borderId="1" xfId="380" applyNumberFormat="1" applyFont="1" applyFill="1" applyBorder="1" applyAlignment="1">
      <alignment horizontal="center" vertical="top"/>
    </xf>
    <xf numFmtId="10" fontId="21" fillId="0" borderId="1" xfId="0" applyNumberFormat="1" applyFont="1" applyFill="1" applyBorder="1" applyAlignment="1">
      <alignment vertical="top"/>
    </xf>
    <xf numFmtId="0" fontId="21" fillId="0" borderId="0" xfId="0" applyFont="1" applyAlignment="1">
      <alignment horizontal="justify" vertical="center" wrapText="1"/>
    </xf>
    <xf numFmtId="4" fontId="24" fillId="2" borderId="1" xfId="3" applyNumberFormat="1" applyFont="1" applyFill="1" applyBorder="1" applyAlignment="1">
      <alignment horizontal="center" vertical="center" wrapText="1"/>
    </xf>
    <xf numFmtId="4" fontId="24" fillId="0" borderId="1" xfId="9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4" fillId="2" borderId="1" xfId="3" applyFont="1" applyFill="1" applyBorder="1" applyAlignment="1">
      <alignment horizontal="center" vertical="center" wrapText="1"/>
    </xf>
    <xf numFmtId="4" fontId="27" fillId="2" borderId="2" xfId="3" applyNumberFormat="1" applyFont="1" applyFill="1" applyBorder="1" applyAlignment="1">
      <alignment horizontal="center" vertical="center" wrapText="1"/>
    </xf>
    <xf numFmtId="0" fontId="24" fillId="0" borderId="1" xfId="90" applyFont="1" applyFill="1" applyBorder="1" applyAlignment="1">
      <alignment horizontal="center" vertical="center" wrapText="1"/>
    </xf>
    <xf numFmtId="171" fontId="21" fillId="0" borderId="1" xfId="376" applyNumberFormat="1" applyFont="1" applyFill="1" applyBorder="1" applyAlignment="1">
      <alignment horizontal="right" vertical="top" wrapText="1"/>
    </xf>
    <xf numFmtId="0" fontId="47" fillId="0" borderId="0" xfId="0" applyFont="1" applyAlignment="1">
      <alignment horizontal="right"/>
    </xf>
    <xf numFmtId="0" fontId="47" fillId="0" borderId="0" xfId="0" applyFont="1" applyAlignment="1">
      <alignment horizontal="center" vertical="center"/>
    </xf>
    <xf numFmtId="0" fontId="47" fillId="0" borderId="1" xfId="0" applyFont="1" applyBorder="1" applyAlignment="1">
      <alignment horizontal="center" vertical="center" wrapText="1"/>
    </xf>
    <xf numFmtId="0" fontId="47" fillId="0" borderId="0" xfId="0" applyFont="1"/>
    <xf numFmtId="0" fontId="47" fillId="0" borderId="1" xfId="0" applyFont="1" applyBorder="1" applyAlignment="1">
      <alignment horizontal="justify" vertical="center" wrapText="1"/>
    </xf>
    <xf numFmtId="0" fontId="48" fillId="2" borderId="1" xfId="0" applyFont="1" applyFill="1" applyBorder="1" applyAlignment="1">
      <alignment horizontal="justify" vertical="center" wrapText="1"/>
    </xf>
    <xf numFmtId="0" fontId="17" fillId="2" borderId="0" xfId="0" applyFont="1" applyFill="1" applyAlignment="1">
      <alignment vertical="center"/>
    </xf>
    <xf numFmtId="0" fontId="19" fillId="2" borderId="0" xfId="0" applyFont="1" applyFill="1" applyAlignment="1">
      <alignment vertical="center"/>
    </xf>
    <xf numFmtId="0" fontId="17" fillId="2" borderId="0" xfId="0" applyFont="1" applyFill="1" applyAlignment="1">
      <alignment horizontal="justify" vertical="center" wrapText="1"/>
    </xf>
    <xf numFmtId="0" fontId="18" fillId="2" borderId="1" xfId="0" applyFont="1" applyFill="1" applyBorder="1" applyAlignment="1">
      <alignment horizontal="center" vertical="center" wrapText="1"/>
    </xf>
    <xf numFmtId="0" fontId="42" fillId="3" borderId="0" xfId="0" applyFont="1" applyFill="1"/>
    <xf numFmtId="4" fontId="24" fillId="3" borderId="3" xfId="3" applyNumberFormat="1" applyFont="1" applyFill="1" applyBorder="1" applyAlignment="1">
      <alignment vertical="center" wrapText="1"/>
    </xf>
    <xf numFmtId="4" fontId="24" fillId="3" borderId="3" xfId="3" applyNumberFormat="1" applyFont="1" applyFill="1" applyBorder="1" applyAlignment="1">
      <alignment horizontal="justify" vertical="center" wrapText="1"/>
    </xf>
    <xf numFmtId="4" fontId="24" fillId="3" borderId="1" xfId="3" applyNumberFormat="1" applyFont="1" applyFill="1" applyBorder="1" applyAlignment="1">
      <alignment vertical="center" wrapText="1"/>
    </xf>
    <xf numFmtId="4" fontId="24" fillId="3" borderId="1" xfId="3" applyNumberFormat="1" applyFont="1" applyFill="1" applyBorder="1" applyAlignment="1">
      <alignment horizontal="justify" vertical="center" wrapText="1"/>
    </xf>
    <xf numFmtId="4" fontId="27" fillId="3" borderId="1" xfId="3" applyNumberFormat="1" applyFont="1" applyFill="1" applyBorder="1" applyAlignment="1">
      <alignment vertical="center" wrapText="1"/>
    </xf>
    <xf numFmtId="4" fontId="27" fillId="3" borderId="1" xfId="3" applyNumberFormat="1" applyFont="1" applyFill="1" applyBorder="1" applyAlignment="1">
      <alignment horizontal="justify" vertical="center" wrapText="1"/>
    </xf>
    <xf numFmtId="4" fontId="24" fillId="3" borderId="2" xfId="3" applyNumberFormat="1" applyFont="1" applyFill="1" applyBorder="1" applyAlignment="1">
      <alignment vertical="center" wrapText="1"/>
    </xf>
    <xf numFmtId="165" fontId="24" fillId="3" borderId="1" xfId="384" applyNumberFormat="1" applyFont="1" applyFill="1" applyBorder="1" applyAlignment="1">
      <alignment horizontal="center" vertical="center" wrapText="1"/>
    </xf>
    <xf numFmtId="164" fontId="24" fillId="3" borderId="1" xfId="384" applyNumberFormat="1" applyFont="1" applyFill="1" applyBorder="1" applyAlignment="1">
      <alignment horizontal="center" vertical="center" wrapText="1"/>
    </xf>
    <xf numFmtId="4" fontId="27" fillId="3" borderId="2" xfId="3" applyNumberFormat="1" applyFont="1" applyFill="1" applyBorder="1" applyAlignment="1">
      <alignment vertical="center" wrapText="1"/>
    </xf>
    <xf numFmtId="4" fontId="27" fillId="3" borderId="2" xfId="3" applyNumberFormat="1" applyFont="1" applyFill="1" applyBorder="1" applyAlignment="1">
      <alignment horizontal="justify" vertical="center" wrapText="1"/>
    </xf>
    <xf numFmtId="2" fontId="42" fillId="3" borderId="0" xfId="0" applyNumberFormat="1" applyFont="1" applyFill="1"/>
    <xf numFmtId="0" fontId="24" fillId="3" borderId="1" xfId="368" applyFont="1" applyFill="1" applyBorder="1" applyAlignment="1">
      <alignment horizontal="justify" vertical="center" wrapText="1"/>
    </xf>
    <xf numFmtId="172" fontId="24" fillId="3" borderId="3" xfId="384" applyNumberFormat="1" applyFont="1" applyFill="1" applyBorder="1" applyAlignment="1">
      <alignment horizontal="center" vertical="center" wrapText="1"/>
    </xf>
    <xf numFmtId="172" fontId="24" fillId="3" borderId="1" xfId="384" applyNumberFormat="1" applyFont="1" applyFill="1" applyBorder="1" applyAlignment="1">
      <alignment horizontal="center" vertical="center" wrapText="1"/>
    </xf>
    <xf numFmtId="171" fontId="24" fillId="3" borderId="1" xfId="3" applyNumberFormat="1" applyFont="1" applyFill="1" applyBorder="1" applyAlignment="1">
      <alignment horizontal="justify" vertical="center" wrapText="1"/>
    </xf>
    <xf numFmtId="4" fontId="24" fillId="3" borderId="2" xfId="3" applyNumberFormat="1" applyFont="1" applyFill="1" applyBorder="1" applyAlignment="1">
      <alignment horizontal="justify" vertical="center" wrapText="1"/>
    </xf>
    <xf numFmtId="172" fontId="27" fillId="3" borderId="14" xfId="0" applyNumberFormat="1" applyFont="1" applyFill="1" applyBorder="1" applyAlignment="1">
      <alignment horizontal="center"/>
    </xf>
    <xf numFmtId="172" fontId="24" fillId="3" borderId="20" xfId="0" applyNumberFormat="1" applyFont="1" applyFill="1" applyBorder="1" applyAlignment="1">
      <alignment vertical="center"/>
    </xf>
    <xf numFmtId="172" fontId="24" fillId="3" borderId="1" xfId="0" applyNumberFormat="1" applyFont="1" applyFill="1" applyBorder="1"/>
    <xf numFmtId="172" fontId="24" fillId="3" borderId="4" xfId="0" applyNumberFormat="1" applyFont="1" applyFill="1" applyBorder="1" applyAlignment="1">
      <alignment vertical="center"/>
    </xf>
    <xf numFmtId="172" fontId="24" fillId="3" borderId="20" xfId="0" applyNumberFormat="1" applyFont="1" applyFill="1" applyBorder="1"/>
    <xf numFmtId="172" fontId="27" fillId="3" borderId="1" xfId="0" applyNumberFormat="1" applyFont="1" applyFill="1" applyBorder="1" applyAlignment="1">
      <alignment horizontal="center"/>
    </xf>
    <xf numFmtId="172" fontId="27" fillId="3" borderId="22" xfId="0" applyNumberFormat="1" applyFont="1" applyFill="1" applyBorder="1"/>
    <xf numFmtId="4" fontId="43" fillId="3" borderId="0" xfId="0" applyNumberFormat="1" applyFont="1" applyFill="1" applyBorder="1" applyAlignment="1">
      <alignment horizontal="center"/>
    </xf>
    <xf numFmtId="4" fontId="24" fillId="3" borderId="1" xfId="0" applyNumberFormat="1" applyFont="1" applyFill="1" applyBorder="1" applyAlignment="1">
      <alignment wrapText="1"/>
    </xf>
    <xf numFmtId="4" fontId="27" fillId="3" borderId="1" xfId="0" applyNumberFormat="1" applyFont="1" applyFill="1" applyBorder="1" applyAlignment="1">
      <alignment horizontal="left" vertical="center" wrapText="1"/>
    </xf>
    <xf numFmtId="4" fontId="27" fillId="3" borderId="3" xfId="0" applyNumberFormat="1" applyFont="1" applyFill="1" applyBorder="1" applyAlignment="1">
      <alignment wrapText="1"/>
    </xf>
    <xf numFmtId="4" fontId="27" fillId="3" borderId="3" xfId="0" applyNumberFormat="1" applyFont="1" applyFill="1" applyBorder="1" applyAlignment="1">
      <alignment vertical="center"/>
    </xf>
    <xf numFmtId="166" fontId="24" fillId="3" borderId="1" xfId="380" applyNumberFormat="1" applyFont="1" applyFill="1" applyBorder="1" applyAlignment="1">
      <alignment vertical="center"/>
    </xf>
    <xf numFmtId="0" fontId="24" fillId="3" borderId="1" xfId="0" applyNumberFormat="1" applyFont="1" applyFill="1" applyBorder="1"/>
    <xf numFmtId="0" fontId="24" fillId="3" borderId="10" xfId="0" applyNumberFormat="1" applyFont="1" applyFill="1" applyBorder="1" applyAlignment="1">
      <alignment vertical="center"/>
    </xf>
    <xf numFmtId="0" fontId="27" fillId="3" borderId="14" xfId="0" applyFont="1" applyFill="1" applyBorder="1" applyAlignment="1">
      <alignment horizontal="center" vertical="center" wrapText="1"/>
    </xf>
    <xf numFmtId="4" fontId="27" fillId="3" borderId="1" xfId="0" applyNumberFormat="1" applyFont="1" applyFill="1" applyBorder="1" applyAlignment="1">
      <alignment horizontal="center" vertical="center"/>
    </xf>
    <xf numFmtId="4" fontId="27" fillId="3" borderId="15" xfId="0" applyNumberFormat="1" applyFont="1" applyFill="1" applyBorder="1" applyAlignment="1">
      <alignment horizontal="left" vertical="center"/>
    </xf>
    <xf numFmtId="4" fontId="27" fillId="3" borderId="14" xfId="0" applyNumberFormat="1" applyFont="1" applyFill="1" applyBorder="1" applyAlignment="1">
      <alignment horizontal="justify" vertical="center" wrapText="1"/>
    </xf>
    <xf numFmtId="4" fontId="27" fillId="3" borderId="19" xfId="0" applyNumberFormat="1" applyFont="1" applyFill="1" applyBorder="1" applyAlignment="1">
      <alignment horizontal="center" vertical="center"/>
    </xf>
    <xf numFmtId="0" fontId="27" fillId="3" borderId="3" xfId="0" applyNumberFormat="1" applyFont="1" applyFill="1" applyBorder="1" applyAlignment="1">
      <alignment vertical="center"/>
    </xf>
    <xf numFmtId="4" fontId="27" fillId="3" borderId="3" xfId="0" applyNumberFormat="1" applyFont="1" applyFill="1" applyBorder="1" applyAlignment="1">
      <alignment horizontal="justify" vertical="center" wrapText="1"/>
    </xf>
    <xf numFmtId="0" fontId="24" fillId="3" borderId="1" xfId="0" applyNumberFormat="1" applyFont="1" applyFill="1" applyBorder="1" applyAlignment="1">
      <alignment vertical="center"/>
    </xf>
    <xf numFmtId="0" fontId="27" fillId="3" borderId="1" xfId="0" applyNumberFormat="1" applyFont="1" applyFill="1" applyBorder="1" applyAlignment="1">
      <alignment horizontal="center" vertical="center"/>
    </xf>
    <xf numFmtId="4" fontId="27" fillId="3" borderId="1" xfId="0" applyNumberFormat="1" applyFont="1" applyFill="1" applyBorder="1" applyAlignment="1">
      <alignment horizontal="justify" vertical="center" wrapText="1"/>
    </xf>
    <xf numFmtId="4" fontId="27" fillId="3" borderId="10" xfId="0" applyNumberFormat="1" applyFont="1" applyFill="1" applyBorder="1" applyAlignment="1">
      <alignment vertical="center"/>
    </xf>
    <xf numFmtId="0" fontId="27" fillId="3" borderId="1" xfId="0" applyFont="1" applyFill="1" applyBorder="1" applyAlignment="1">
      <alignment horizontal="justify" vertical="center" wrapText="1"/>
    </xf>
    <xf numFmtId="4" fontId="24" fillId="3" borderId="1" xfId="0" applyNumberFormat="1" applyFont="1" applyFill="1" applyBorder="1"/>
    <xf numFmtId="4" fontId="27" fillId="3" borderId="1" xfId="0" applyNumberFormat="1" applyFont="1" applyFill="1" applyBorder="1" applyAlignment="1">
      <alignment horizontal="justify" vertical="center"/>
    </xf>
    <xf numFmtId="171" fontId="24" fillId="3" borderId="0" xfId="376" applyNumberFormat="1" applyFont="1" applyFill="1"/>
    <xf numFmtId="0" fontId="23" fillId="3" borderId="0" xfId="0" applyFont="1" applyFill="1"/>
    <xf numFmtId="0" fontId="32" fillId="3" borderId="1" xfId="0" applyFont="1" applyFill="1" applyBorder="1" applyAlignment="1">
      <alignment horizontal="left" vertical="center" wrapText="1"/>
    </xf>
    <xf numFmtId="166" fontId="24" fillId="3" borderId="3" xfId="380" applyNumberFormat="1" applyFont="1" applyFill="1" applyBorder="1" applyAlignment="1">
      <alignment horizontal="center" vertical="center" wrapText="1"/>
    </xf>
    <xf numFmtId="166" fontId="24" fillId="3" borderId="1" xfId="380" applyNumberFormat="1" applyFont="1" applyFill="1" applyBorder="1" applyAlignment="1">
      <alignment horizontal="center" vertical="center" wrapText="1"/>
    </xf>
    <xf numFmtId="166" fontId="24" fillId="3" borderId="1" xfId="380" applyNumberFormat="1" applyFont="1" applyFill="1" applyBorder="1" applyAlignment="1">
      <alignment horizontal="right" vertical="center" wrapText="1"/>
    </xf>
    <xf numFmtId="166" fontId="24" fillId="3" borderId="20" xfId="380" applyNumberFormat="1" applyFont="1" applyFill="1" applyBorder="1" applyAlignment="1">
      <alignment vertical="center"/>
    </xf>
    <xf numFmtId="166" fontId="24" fillId="3" borderId="1" xfId="380" applyNumberFormat="1" applyFont="1" applyFill="1" applyBorder="1"/>
    <xf numFmtId="165" fontId="24" fillId="3" borderId="20" xfId="380" applyNumberFormat="1" applyFont="1" applyFill="1" applyBorder="1"/>
    <xf numFmtId="4" fontId="24" fillId="3" borderId="4" xfId="0" applyNumberFormat="1" applyFont="1" applyFill="1" applyBorder="1"/>
    <xf numFmtId="171" fontId="36" fillId="3" borderId="0" xfId="376" applyNumberFormat="1" applyFont="1" applyFill="1"/>
    <xf numFmtId="166" fontId="24" fillId="3" borderId="4" xfId="380" applyNumberFormat="1" applyFont="1" applyFill="1" applyBorder="1" applyAlignment="1">
      <alignment vertical="center"/>
    </xf>
    <xf numFmtId="4" fontId="24" fillId="3" borderId="0" xfId="0" applyNumberFormat="1" applyFont="1" applyFill="1" applyBorder="1" applyAlignment="1">
      <alignment vertical="center"/>
    </xf>
    <xf numFmtId="171" fontId="25" fillId="3" borderId="0" xfId="0" applyNumberFormat="1" applyFont="1" applyFill="1"/>
    <xf numFmtId="4" fontId="27" fillId="3" borderId="22" xfId="0" applyNumberFormat="1" applyFont="1" applyFill="1" applyBorder="1" applyAlignment="1">
      <alignment horizontal="left" vertical="center" wrapText="1"/>
    </xf>
    <xf numFmtId="4" fontId="27" fillId="3" borderId="23" xfId="0" applyNumberFormat="1" applyFont="1" applyFill="1" applyBorder="1" applyAlignment="1">
      <alignment horizontal="left" vertical="center" wrapText="1"/>
    </xf>
    <xf numFmtId="166" fontId="27" fillId="3" borderId="23" xfId="380" applyNumberFormat="1" applyFont="1" applyFill="1" applyBorder="1" applyAlignment="1">
      <alignment vertical="center"/>
    </xf>
    <xf numFmtId="166" fontId="24" fillId="3" borderId="1" xfId="380" applyNumberFormat="1" applyFont="1" applyFill="1" applyBorder="1" applyAlignment="1">
      <alignment horizontal="justify" vertical="center" wrapText="1"/>
    </xf>
    <xf numFmtId="166" fontId="27" fillId="3" borderId="5" xfId="380" applyNumberFormat="1" applyFont="1" applyFill="1" applyBorder="1" applyAlignment="1">
      <alignment horizontal="center" vertical="center" wrapText="1"/>
    </xf>
    <xf numFmtId="164" fontId="27" fillId="3" borderId="23" xfId="380" applyNumberFormat="1" applyFont="1" applyFill="1" applyBorder="1" applyAlignment="1">
      <alignment horizontal="center"/>
    </xf>
    <xf numFmtId="0" fontId="24" fillId="3" borderId="13" xfId="0" applyNumberFormat="1" applyFont="1" applyFill="1" applyBorder="1" applyAlignment="1">
      <alignment vertical="center"/>
    </xf>
    <xf numFmtId="166" fontId="24" fillId="3" borderId="20" xfId="0" applyNumberFormat="1" applyFont="1" applyFill="1" applyBorder="1" applyAlignment="1">
      <alignment vertical="center"/>
    </xf>
    <xf numFmtId="166" fontId="24" fillId="3" borderId="1" xfId="0" applyNumberFormat="1" applyFont="1" applyFill="1" applyBorder="1"/>
    <xf numFmtId="4" fontId="36" fillId="3" borderId="4" xfId="0" applyNumberFormat="1" applyFont="1" applyFill="1" applyBorder="1" applyAlignment="1">
      <alignment vertical="center" wrapText="1"/>
    </xf>
    <xf numFmtId="4" fontId="24" fillId="3" borderId="5" xfId="0" applyNumberFormat="1" applyFont="1" applyFill="1" applyBorder="1"/>
    <xf numFmtId="4" fontId="24" fillId="3" borderId="8" xfId="0" applyNumberFormat="1" applyFont="1" applyFill="1" applyBorder="1"/>
    <xf numFmtId="164" fontId="27" fillId="3" borderId="26" xfId="380" applyFont="1" applyFill="1" applyBorder="1"/>
    <xf numFmtId="164" fontId="24" fillId="3" borderId="1" xfId="380" applyNumberFormat="1" applyFont="1" applyFill="1" applyBorder="1" applyAlignment="1">
      <alignment vertical="center"/>
    </xf>
    <xf numFmtId="166" fontId="25" fillId="3" borderId="0" xfId="0" applyNumberFormat="1" applyFont="1" applyFill="1"/>
    <xf numFmtId="168" fontId="25" fillId="3" borderId="0" xfId="0" applyNumberFormat="1" applyFont="1" applyFill="1"/>
    <xf numFmtId="0" fontId="23" fillId="3" borderId="0" xfId="0" applyFont="1" applyFill="1" applyAlignment="1">
      <alignment vertical="center"/>
    </xf>
    <xf numFmtId="171" fontId="24" fillId="3" borderId="0" xfId="0" applyNumberFormat="1" applyFont="1" applyFill="1"/>
    <xf numFmtId="168" fontId="27" fillId="3" borderId="15" xfId="0" applyNumberFormat="1" applyFont="1" applyFill="1" applyBorder="1" applyAlignment="1">
      <alignment horizontal="center" vertical="center" wrapText="1"/>
    </xf>
    <xf numFmtId="4" fontId="24" fillId="3" borderId="5" xfId="0" applyNumberFormat="1" applyFont="1" applyFill="1" applyBorder="1" applyAlignment="1">
      <alignment vertical="center" wrapText="1"/>
    </xf>
    <xf numFmtId="171" fontId="36" fillId="3" borderId="0" xfId="0" applyNumberFormat="1" applyFont="1" applyFill="1"/>
    <xf numFmtId="0" fontId="36" fillId="3" borderId="0" xfId="0" applyFont="1" applyFill="1"/>
    <xf numFmtId="4" fontId="24" fillId="3" borderId="4" xfId="0" applyNumberFormat="1" applyFont="1" applyFill="1" applyBorder="1" applyAlignment="1">
      <alignment vertical="center" wrapText="1"/>
    </xf>
    <xf numFmtId="4" fontId="24" fillId="3" borderId="4" xfId="0" applyNumberFormat="1" applyFont="1" applyFill="1" applyBorder="1" applyAlignment="1">
      <alignment vertical="center"/>
    </xf>
    <xf numFmtId="4" fontId="24" fillId="3" borderId="8" xfId="0" applyNumberFormat="1" applyFont="1" applyFill="1" applyBorder="1" applyAlignment="1">
      <alignment vertical="center"/>
    </xf>
    <xf numFmtId="164" fontId="24" fillId="3" borderId="4" xfId="380" applyNumberFormat="1" applyFont="1" applyFill="1" applyBorder="1" applyAlignment="1">
      <alignment vertical="center"/>
    </xf>
    <xf numFmtId="4" fontId="24" fillId="3" borderId="5" xfId="0" applyNumberFormat="1" applyFont="1" applyFill="1" applyBorder="1" applyAlignment="1">
      <alignment vertical="center"/>
    </xf>
    <xf numFmtId="4" fontId="24" fillId="3" borderId="17" xfId="0" applyNumberFormat="1" applyFont="1" applyFill="1" applyBorder="1" applyAlignment="1">
      <alignment vertical="center"/>
    </xf>
    <xf numFmtId="4" fontId="27" fillId="3" borderId="26" xfId="0" applyNumberFormat="1" applyFont="1" applyFill="1" applyBorder="1"/>
    <xf numFmtId="166" fontId="27" fillId="3" borderId="22" xfId="380" applyNumberFormat="1" applyFont="1" applyFill="1" applyBorder="1"/>
    <xf numFmtId="4" fontId="27" fillId="3" borderId="11" xfId="0" applyNumberFormat="1" applyFont="1" applyFill="1" applyBorder="1"/>
    <xf numFmtId="171" fontId="39" fillId="3" borderId="0" xfId="376" applyNumberFormat="1" applyFont="1" applyFill="1"/>
    <xf numFmtId="171" fontId="39" fillId="3" borderId="0" xfId="376" applyNumberFormat="1" applyFont="1" applyFill="1" applyAlignment="1">
      <alignment vertical="center"/>
    </xf>
    <xf numFmtId="171" fontId="44" fillId="3" borderId="0" xfId="0" applyNumberFormat="1" applyFont="1" applyFill="1"/>
    <xf numFmtId="166" fontId="44" fillId="3" borderId="0" xfId="0" applyNumberFormat="1" applyFont="1" applyFill="1"/>
    <xf numFmtId="168" fontId="44" fillId="3" borderId="0" xfId="0" applyNumberFormat="1" applyFont="1" applyFill="1"/>
    <xf numFmtId="0" fontId="44" fillId="3" borderId="0" xfId="0" applyFont="1" applyFill="1"/>
    <xf numFmtId="4" fontId="27" fillId="3" borderId="30" xfId="0" applyNumberFormat="1" applyFont="1" applyFill="1" applyBorder="1"/>
    <xf numFmtId="166" fontId="27" fillId="3" borderId="23" xfId="380" applyNumberFormat="1" applyFont="1" applyFill="1" applyBorder="1"/>
    <xf numFmtId="166" fontId="24" fillId="3" borderId="24" xfId="380" applyNumberFormat="1" applyFont="1" applyFill="1" applyBorder="1" applyAlignment="1">
      <alignment vertical="center"/>
    </xf>
    <xf numFmtId="164" fontId="24" fillId="3" borderId="20" xfId="380" applyNumberFormat="1" applyFont="1" applyFill="1" applyBorder="1" applyAlignment="1">
      <alignment vertical="center"/>
    </xf>
    <xf numFmtId="166" fontId="27" fillId="3" borderId="20" xfId="380" applyNumberFormat="1" applyFont="1" applyFill="1" applyBorder="1" applyAlignment="1">
      <alignment vertical="center"/>
    </xf>
    <xf numFmtId="4" fontId="27" fillId="3" borderId="1" xfId="0" applyNumberFormat="1" applyFont="1" applyFill="1" applyBorder="1"/>
    <xf numFmtId="4" fontId="27" fillId="3" borderId="4" xfId="0" applyNumberFormat="1" applyFont="1" applyFill="1" applyBorder="1"/>
    <xf numFmtId="4" fontId="24" fillId="3" borderId="1" xfId="0" applyNumberFormat="1" applyFont="1" applyFill="1" applyBorder="1" applyAlignment="1">
      <alignment vertical="center"/>
    </xf>
    <xf numFmtId="4" fontId="36" fillId="3" borderId="4" xfId="0" applyNumberFormat="1" applyFont="1" applyFill="1" applyBorder="1" applyAlignment="1">
      <alignment vertical="center"/>
    </xf>
    <xf numFmtId="4" fontId="36" fillId="3" borderId="4" xfId="0" applyNumberFormat="1" applyFont="1" applyFill="1" applyBorder="1" applyAlignment="1">
      <alignment horizontal="justify" vertical="center" wrapText="1"/>
    </xf>
    <xf numFmtId="4" fontId="43" fillId="3" borderId="19" xfId="0" applyNumberFormat="1" applyFont="1" applyFill="1" applyBorder="1" applyAlignment="1">
      <alignment horizontal="center" vertical="center"/>
    </xf>
    <xf numFmtId="4" fontId="27" fillId="3" borderId="5" xfId="0" applyNumberFormat="1" applyFont="1" applyFill="1" applyBorder="1" applyAlignment="1">
      <alignment vertical="center"/>
    </xf>
    <xf numFmtId="4" fontId="24" fillId="3" borderId="10" xfId="0" applyNumberFormat="1" applyFont="1" applyFill="1" applyBorder="1"/>
    <xf numFmtId="0" fontId="24" fillId="3" borderId="3" xfId="0" applyNumberFormat="1" applyFont="1" applyFill="1" applyBorder="1"/>
    <xf numFmtId="0" fontId="27" fillId="3" borderId="1" xfId="0" applyNumberFormat="1" applyFont="1" applyFill="1" applyBorder="1"/>
    <xf numFmtId="0" fontId="27" fillId="3" borderId="1" xfId="0" applyNumberFormat="1" applyFont="1" applyFill="1" applyBorder="1" applyAlignment="1">
      <alignment vertical="center"/>
    </xf>
    <xf numFmtId="164" fontId="27" fillId="3" borderId="1" xfId="380" applyFont="1" applyFill="1" applyBorder="1"/>
    <xf numFmtId="164" fontId="24" fillId="3" borderId="1" xfId="380" applyFont="1" applyFill="1" applyBorder="1"/>
    <xf numFmtId="0" fontId="24" fillId="3" borderId="1" xfId="0" applyNumberFormat="1" applyFont="1" applyFill="1" applyBorder="1" applyAlignment="1">
      <alignment horizontal="left" vertical="center"/>
    </xf>
    <xf numFmtId="4" fontId="24" fillId="3" borderId="7" xfId="0" applyNumberFormat="1" applyFont="1" applyFill="1" applyBorder="1" applyAlignment="1">
      <alignment horizontal="justify" vertical="center" wrapText="1"/>
    </xf>
    <xf numFmtId="4" fontId="24" fillId="3" borderId="0" xfId="0" applyNumberFormat="1" applyFont="1" applyFill="1" applyBorder="1"/>
    <xf numFmtId="0" fontId="27" fillId="3" borderId="30" xfId="0" applyNumberFormat="1" applyFont="1" applyFill="1" applyBorder="1"/>
    <xf numFmtId="166" fontId="27" fillId="3" borderId="23" xfId="380" applyNumberFormat="1" applyFont="1" applyFill="1" applyBorder="1" applyAlignment="1">
      <alignment horizontal="center"/>
    </xf>
    <xf numFmtId="164" fontId="27" fillId="3" borderId="23" xfId="380" applyFont="1" applyFill="1" applyBorder="1" applyAlignment="1">
      <alignment horizontal="center"/>
    </xf>
    <xf numFmtId="172" fontId="36" fillId="3" borderId="0" xfId="376" applyNumberFormat="1" applyFont="1" applyFill="1"/>
    <xf numFmtId="4" fontId="27" fillId="3" borderId="19" xfId="0" applyNumberFormat="1" applyFont="1" applyFill="1" applyBorder="1" applyAlignment="1">
      <alignment horizontal="center"/>
    </xf>
    <xf numFmtId="4" fontId="27" fillId="3" borderId="22" xfId="0" applyNumberFormat="1" applyFont="1" applyFill="1" applyBorder="1"/>
    <xf numFmtId="171" fontId="46" fillId="3" borderId="0" xfId="0" applyNumberFormat="1" applyFont="1" applyFill="1"/>
    <xf numFmtId="0" fontId="46" fillId="3" borderId="0" xfId="0" applyFont="1" applyFill="1"/>
    <xf numFmtId="164" fontId="44" fillId="3" borderId="0" xfId="0" applyNumberFormat="1" applyFont="1" applyFill="1"/>
    <xf numFmtId="164" fontId="46" fillId="3" borderId="0" xfId="0" applyNumberFormat="1" applyFont="1" applyFill="1"/>
    <xf numFmtId="4" fontId="24" fillId="3" borderId="20" xfId="0" applyNumberFormat="1" applyFont="1" applyFill="1" applyBorder="1" applyAlignment="1">
      <alignment vertical="center"/>
    </xf>
    <xf numFmtId="171" fontId="27" fillId="3" borderId="0" xfId="0" applyNumberFormat="1" applyFont="1" applyFill="1"/>
    <xf numFmtId="0" fontId="27" fillId="3" borderId="0" xfId="0" applyFont="1" applyFill="1"/>
    <xf numFmtId="166" fontId="24" fillId="3" borderId="2" xfId="380" applyNumberFormat="1" applyFont="1" applyFill="1" applyBorder="1"/>
    <xf numFmtId="171" fontId="34" fillId="3" borderId="0" xfId="376" applyNumberFormat="1" applyFont="1" applyFill="1"/>
    <xf numFmtId="4" fontId="31" fillId="3" borderId="11" xfId="0" applyNumberFormat="1" applyFont="1" applyFill="1" applyBorder="1"/>
    <xf numFmtId="4" fontId="24" fillId="3" borderId="19" xfId="0" applyNumberFormat="1" applyFont="1" applyFill="1" applyBorder="1" applyAlignment="1">
      <alignment horizontal="center" vertical="top" wrapText="1"/>
    </xf>
    <xf numFmtId="0" fontId="23" fillId="3" borderId="0" xfId="0" applyFont="1" applyFill="1" applyAlignment="1">
      <alignment horizontal="center" vertical="top"/>
    </xf>
    <xf numFmtId="4" fontId="24" fillId="3" borderId="33" xfId="0" applyNumberFormat="1" applyFont="1" applyFill="1" applyBorder="1" applyAlignment="1">
      <alignment horizontal="center" vertical="top" wrapText="1"/>
    </xf>
    <xf numFmtId="4" fontId="24" fillId="3" borderId="23" xfId="0" applyNumberFormat="1" applyFont="1" applyFill="1" applyBorder="1" applyAlignment="1">
      <alignment horizontal="center" vertical="top" wrapText="1"/>
    </xf>
    <xf numFmtId="4" fontId="24" fillId="3" borderId="13" xfId="0" applyNumberFormat="1" applyFont="1" applyFill="1" applyBorder="1" applyAlignment="1">
      <alignment horizontal="center" vertical="top" wrapText="1"/>
    </xf>
    <xf numFmtId="4" fontId="27" fillId="3" borderId="33" xfId="0" applyNumberFormat="1" applyFont="1" applyFill="1" applyBorder="1" applyAlignment="1">
      <alignment horizontal="center" vertical="top"/>
    </xf>
    <xf numFmtId="4" fontId="27" fillId="3" borderId="23" xfId="0" applyNumberFormat="1" applyFont="1" applyFill="1" applyBorder="1" applyAlignment="1">
      <alignment horizontal="center" vertical="top"/>
    </xf>
    <xf numFmtId="4" fontId="24" fillId="3" borderId="35" xfId="0" applyNumberFormat="1" applyFont="1" applyFill="1" applyBorder="1" applyAlignment="1">
      <alignment horizontal="center" vertical="top" wrapText="1"/>
    </xf>
    <xf numFmtId="4" fontId="24" fillId="3" borderId="32" xfId="0" applyNumberFormat="1" applyFont="1" applyFill="1" applyBorder="1" applyAlignment="1">
      <alignment horizontal="center" vertical="top" wrapText="1"/>
    </xf>
    <xf numFmtId="166" fontId="27" fillId="3" borderId="4" xfId="380" applyNumberFormat="1" applyFont="1" applyFill="1" applyBorder="1" applyAlignment="1">
      <alignment vertical="center"/>
    </xf>
    <xf numFmtId="165" fontId="24" fillId="3" borderId="4" xfId="380" applyNumberFormat="1" applyFont="1" applyFill="1" applyBorder="1" applyAlignment="1">
      <alignment vertical="center"/>
    </xf>
    <xf numFmtId="164" fontId="27" fillId="3" borderId="36" xfId="380" applyFont="1" applyFill="1" applyBorder="1"/>
    <xf numFmtId="0" fontId="25" fillId="3" borderId="0" xfId="0" applyFont="1" applyFill="1" applyBorder="1"/>
    <xf numFmtId="0" fontId="24" fillId="3" borderId="28" xfId="0" applyFont="1" applyFill="1" applyBorder="1" applyAlignment="1">
      <alignment horizontal="center" vertical="center" wrapText="1"/>
    </xf>
    <xf numFmtId="166" fontId="27" fillId="3" borderId="30" xfId="380" applyNumberFormat="1" applyFont="1" applyFill="1" applyBorder="1" applyAlignment="1">
      <alignment vertical="center"/>
    </xf>
    <xf numFmtId="164" fontId="27" fillId="3" borderId="20" xfId="380" applyNumberFormat="1" applyFont="1" applyFill="1" applyBorder="1" applyAlignment="1">
      <alignment horizontal="center" vertical="center" wrapText="1"/>
    </xf>
    <xf numFmtId="164" fontId="27" fillId="3" borderId="30" xfId="380" applyNumberFormat="1" applyFont="1" applyFill="1" applyBorder="1" applyAlignment="1">
      <alignment horizontal="center"/>
    </xf>
    <xf numFmtId="0" fontId="23" fillId="3" borderId="9" xfId="0" applyFont="1" applyFill="1" applyBorder="1"/>
    <xf numFmtId="0" fontId="34" fillId="3" borderId="0" xfId="0" applyFont="1" applyFill="1" applyBorder="1"/>
    <xf numFmtId="4" fontId="33" fillId="3" borderId="27" xfId="0" applyNumberFormat="1" applyFont="1" applyFill="1" applyBorder="1" applyAlignment="1">
      <alignment horizontal="center" vertical="top" wrapText="1"/>
    </xf>
    <xf numFmtId="4" fontId="24" fillId="3" borderId="21" xfId="0" applyNumberFormat="1" applyFont="1" applyFill="1" applyBorder="1" applyAlignment="1">
      <alignment horizontal="center" vertical="top" wrapText="1"/>
    </xf>
    <xf numFmtId="166" fontId="24" fillId="3" borderId="39" xfId="380" applyNumberFormat="1" applyFont="1" applyFill="1" applyBorder="1" applyAlignment="1">
      <alignment vertical="center"/>
    </xf>
    <xf numFmtId="166" fontId="24" fillId="3" borderId="4" xfId="0" applyNumberFormat="1" applyFont="1" applyFill="1" applyBorder="1" applyAlignment="1">
      <alignment vertical="center"/>
    </xf>
    <xf numFmtId="166" fontId="24" fillId="3" borderId="20" xfId="0" applyNumberFormat="1" applyFont="1" applyFill="1" applyBorder="1"/>
    <xf numFmtId="166" fontId="27" fillId="3" borderId="1" xfId="380" applyNumberFormat="1" applyFont="1" applyFill="1" applyBorder="1" applyAlignment="1">
      <alignment vertical="center"/>
    </xf>
    <xf numFmtId="4" fontId="27" fillId="3" borderId="4" xfId="0" applyNumberFormat="1" applyFont="1" applyFill="1" applyBorder="1" applyAlignment="1">
      <alignment vertical="center"/>
    </xf>
    <xf numFmtId="164" fontId="27" fillId="3" borderId="4" xfId="380" applyNumberFormat="1" applyFont="1" applyFill="1" applyBorder="1" applyAlignment="1">
      <alignment horizontal="center" vertical="center" wrapText="1"/>
    </xf>
    <xf numFmtId="0" fontId="25" fillId="3" borderId="0" xfId="0" applyFont="1" applyFill="1" applyAlignment="1">
      <alignment vertical="center"/>
    </xf>
    <xf numFmtId="4" fontId="24" fillId="3" borderId="1" xfId="0" applyNumberFormat="1" applyFont="1" applyFill="1" applyBorder="1" applyAlignment="1">
      <alignment horizontal="center" vertical="center"/>
    </xf>
    <xf numFmtId="0" fontId="25" fillId="3" borderId="0" xfId="0" applyFont="1" applyFill="1" applyAlignment="1">
      <alignment horizontal="center" vertical="top"/>
    </xf>
    <xf numFmtId="171" fontId="25" fillId="3" borderId="0" xfId="0" applyNumberFormat="1" applyFont="1" applyFill="1" applyAlignment="1">
      <alignment horizontal="justify" vertical="center" wrapText="1"/>
    </xf>
    <xf numFmtId="0" fontId="25" fillId="3" borderId="0" xfId="0" applyFont="1" applyFill="1" applyAlignment="1">
      <alignment horizontal="justify" vertical="center" wrapText="1"/>
    </xf>
    <xf numFmtId="180" fontId="25" fillId="3" borderId="0" xfId="0" applyNumberFormat="1" applyFont="1" applyFill="1"/>
    <xf numFmtId="0" fontId="25" fillId="3" borderId="37" xfId="0" applyFont="1" applyFill="1" applyBorder="1"/>
    <xf numFmtId="0" fontId="17" fillId="2" borderId="1" xfId="0" applyFont="1" applyFill="1" applyBorder="1" applyAlignment="1">
      <alignment vertical="center"/>
    </xf>
    <xf numFmtId="0" fontId="18" fillId="2" borderId="1" xfId="0" applyFont="1" applyFill="1" applyBorder="1" applyAlignment="1">
      <alignment vertical="center" wrapText="1"/>
    </xf>
    <xf numFmtId="14" fontId="17" fillId="2" borderId="1" xfId="0" applyNumberFormat="1" applyFont="1" applyFill="1" applyBorder="1" applyAlignment="1">
      <alignment vertical="center"/>
    </xf>
    <xf numFmtId="4" fontId="24" fillId="3" borderId="4" xfId="0" applyNumberFormat="1" applyFont="1" applyFill="1" applyBorder="1" applyAlignment="1">
      <alignment horizontal="justify" vertical="top" wrapText="1"/>
    </xf>
    <xf numFmtId="0" fontId="24" fillId="3" borderId="1" xfId="0" applyNumberFormat="1" applyFont="1" applyFill="1" applyBorder="1" applyAlignment="1">
      <alignment horizontal="center" vertical="center"/>
    </xf>
    <xf numFmtId="179" fontId="27" fillId="3" borderId="4" xfId="0" applyNumberFormat="1" applyFont="1" applyFill="1" applyBorder="1" applyAlignment="1">
      <alignment horizontal="center"/>
    </xf>
    <xf numFmtId="164" fontId="24" fillId="3" borderId="20" xfId="380" applyNumberFormat="1" applyFont="1" applyFill="1" applyBorder="1" applyAlignment="1">
      <alignment horizontal="center" vertical="center" wrapText="1"/>
    </xf>
    <xf numFmtId="164" fontId="27" fillId="3" borderId="20" xfId="380" applyNumberFormat="1" applyFont="1" applyFill="1" applyBorder="1" applyAlignment="1">
      <alignment vertical="center"/>
    </xf>
    <xf numFmtId="164" fontId="27" fillId="3" borderId="1" xfId="380" applyNumberFormat="1" applyFont="1" applyFill="1" applyBorder="1" applyAlignment="1">
      <alignment vertical="center"/>
    </xf>
    <xf numFmtId="179" fontId="24" fillId="3" borderId="1" xfId="384" applyNumberFormat="1" applyFont="1" applyFill="1" applyBorder="1" applyAlignment="1">
      <alignment horizontal="right" vertical="center" wrapText="1"/>
    </xf>
    <xf numFmtId="179" fontId="24" fillId="3" borderId="20" xfId="0" applyNumberFormat="1" applyFont="1" applyFill="1" applyBorder="1" applyAlignment="1">
      <alignment vertical="center"/>
    </xf>
    <xf numFmtId="166" fontId="27" fillId="3" borderId="26" xfId="0" applyNumberFormat="1" applyFont="1" applyFill="1" applyBorder="1"/>
    <xf numFmtId="4" fontId="24" fillId="3" borderId="4" xfId="0" applyNumberFormat="1" applyFont="1" applyFill="1" applyBorder="1" applyAlignment="1">
      <alignment horizontal="center" vertical="top" wrapText="1"/>
    </xf>
    <xf numFmtId="9" fontId="24" fillId="3" borderId="1" xfId="376" applyFont="1" applyFill="1" applyBorder="1" applyAlignment="1">
      <alignment horizontal="center" vertical="top" wrapText="1"/>
    </xf>
    <xf numFmtId="4"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center" vertical="top" wrapText="1"/>
    </xf>
    <xf numFmtId="0" fontId="27" fillId="3" borderId="3" xfId="0" applyFont="1" applyFill="1" applyBorder="1" applyAlignment="1">
      <alignment horizontal="center" vertical="center" wrapText="1"/>
    </xf>
    <xf numFmtId="4" fontId="27" fillId="3" borderId="36" xfId="0" applyNumberFormat="1" applyFont="1" applyFill="1" applyBorder="1"/>
    <xf numFmtId="4" fontId="27" fillId="3" borderId="23" xfId="0" applyNumberFormat="1" applyFont="1" applyFill="1" applyBorder="1"/>
    <xf numFmtId="0" fontId="27" fillId="3" borderId="23" xfId="0" applyNumberFormat="1" applyFont="1" applyFill="1" applyBorder="1"/>
    <xf numFmtId="4" fontId="24" fillId="3" borderId="6" xfId="3" applyNumberFormat="1" applyFont="1" applyFill="1" applyBorder="1" applyAlignment="1">
      <alignment vertical="center" wrapText="1"/>
    </xf>
    <xf numFmtId="4" fontId="27" fillId="3" borderId="8" xfId="3" applyNumberFormat="1" applyFont="1" applyFill="1" applyBorder="1" applyAlignment="1">
      <alignment vertical="center" wrapText="1"/>
    </xf>
    <xf numFmtId="4" fontId="24" fillId="3" borderId="2" xfId="3" applyNumberFormat="1" applyFont="1" applyFill="1" applyBorder="1" applyAlignment="1">
      <alignment horizontal="justify" vertical="top" wrapText="1"/>
    </xf>
    <xf numFmtId="4" fontId="24" fillId="3" borderId="1" xfId="3" applyNumberFormat="1" applyFont="1" applyFill="1" applyBorder="1" applyAlignment="1">
      <alignment horizontal="justify" vertical="top" wrapText="1"/>
    </xf>
    <xf numFmtId="0" fontId="27" fillId="3" borderId="6" xfId="0" applyNumberFormat="1" applyFont="1" applyFill="1" applyBorder="1" applyAlignment="1">
      <alignment horizontal="center" vertical="center"/>
    </xf>
    <xf numFmtId="4" fontId="24" fillId="3" borderId="13" xfId="0" applyNumberFormat="1" applyFont="1" applyFill="1" applyBorder="1"/>
    <xf numFmtId="0" fontId="27" fillId="3" borderId="2" xfId="0" applyFont="1" applyFill="1" applyBorder="1" applyAlignment="1">
      <alignment horizontal="justify" vertical="center" wrapText="1"/>
    </xf>
    <xf numFmtId="0" fontId="55" fillId="3" borderId="2" xfId="0" applyFont="1" applyFill="1" applyBorder="1" applyAlignment="1">
      <alignment horizontal="center" vertical="center" wrapText="1"/>
    </xf>
    <xf numFmtId="0" fontId="24" fillId="3" borderId="4" xfId="0" applyNumberFormat="1" applyFont="1" applyFill="1" applyBorder="1" applyAlignment="1">
      <alignment horizontal="center" vertical="center"/>
    </xf>
    <xf numFmtId="0" fontId="24" fillId="3" borderId="6" xfId="0" applyNumberFormat="1" applyFont="1" applyFill="1" applyBorder="1" applyAlignment="1">
      <alignment horizontal="center" vertical="center"/>
    </xf>
    <xf numFmtId="0" fontId="27" fillId="3" borderId="5" xfId="0" applyNumberFormat="1" applyFont="1" applyFill="1" applyBorder="1" applyAlignment="1">
      <alignment horizontal="center" vertical="center"/>
    </xf>
    <xf numFmtId="4" fontId="24" fillId="3" borderId="9" xfId="0" applyNumberFormat="1" applyFont="1" applyFill="1" applyBorder="1"/>
    <xf numFmtId="0" fontId="27" fillId="3" borderId="2" xfId="3" applyFont="1" applyFill="1" applyBorder="1" applyAlignment="1">
      <alignment horizontal="center" vertical="center" wrapText="1"/>
    </xf>
    <xf numFmtId="0" fontId="27" fillId="3" borderId="1" xfId="0" applyFont="1" applyFill="1" applyBorder="1" applyAlignment="1">
      <alignment vertical="center" wrapText="1"/>
    </xf>
    <xf numFmtId="4" fontId="27" fillId="3" borderId="10" xfId="0" applyNumberFormat="1" applyFont="1" applyFill="1" applyBorder="1" applyAlignment="1">
      <alignment horizontal="center" vertical="top" wrapText="1"/>
    </xf>
    <xf numFmtId="4" fontId="27" fillId="3" borderId="20" xfId="0" applyNumberFormat="1" applyFont="1" applyFill="1" applyBorder="1" applyAlignment="1">
      <alignment vertical="center"/>
    </xf>
    <xf numFmtId="179" fontId="27" fillId="3" borderId="4" xfId="0" applyNumberFormat="1" applyFont="1" applyFill="1" applyBorder="1" applyAlignment="1">
      <alignment vertical="center"/>
    </xf>
    <xf numFmtId="171" fontId="27" fillId="3" borderId="0" xfId="376" applyNumberFormat="1" applyFont="1" applyFill="1"/>
    <xf numFmtId="171" fontId="31" fillId="3" borderId="0" xfId="376" applyNumberFormat="1" applyFont="1" applyFill="1"/>
    <xf numFmtId="4" fontId="24" fillId="3" borderId="1" xfId="0" applyNumberFormat="1" applyFont="1" applyFill="1" applyBorder="1" applyAlignment="1">
      <alignment horizontal="left" vertical="center" wrapText="1"/>
    </xf>
    <xf numFmtId="171" fontId="31" fillId="3" borderId="0" xfId="0" applyNumberFormat="1" applyFont="1" applyFill="1"/>
    <xf numFmtId="0" fontId="31" fillId="3" borderId="0" xfId="0" applyFont="1" applyFill="1"/>
    <xf numFmtId="0" fontId="57" fillId="3" borderId="0" xfId="0" applyFont="1" applyFill="1" applyAlignment="1">
      <alignment horizontal="center" vertical="top"/>
    </xf>
    <xf numFmtId="4" fontId="36" fillId="3" borderId="4" xfId="0" applyNumberFormat="1" applyFont="1" applyFill="1" applyBorder="1"/>
    <xf numFmtId="166" fontId="27" fillId="3" borderId="2" xfId="380" applyNumberFormat="1" applyFont="1" applyFill="1" applyBorder="1"/>
    <xf numFmtId="4" fontId="27" fillId="3" borderId="8" xfId="0" applyNumberFormat="1" applyFont="1" applyFill="1" applyBorder="1"/>
    <xf numFmtId="166" fontId="56" fillId="3" borderId="1" xfId="380" applyNumberFormat="1" applyFont="1" applyFill="1" applyBorder="1" applyAlignment="1">
      <alignment vertical="center"/>
    </xf>
    <xf numFmtId="16" fontId="27" fillId="3" borderId="1" xfId="0" applyNumberFormat="1" applyFont="1" applyFill="1" applyBorder="1"/>
    <xf numFmtId="4" fontId="43" fillId="3" borderId="1" xfId="0" applyNumberFormat="1" applyFont="1" applyFill="1" applyBorder="1" applyAlignment="1">
      <alignment horizontal="center" vertical="center"/>
    </xf>
    <xf numFmtId="0" fontId="27" fillId="3" borderId="3" xfId="0" applyNumberFormat="1" applyFont="1" applyFill="1" applyBorder="1" applyAlignment="1">
      <alignment horizontal="center" vertical="center"/>
    </xf>
    <xf numFmtId="0" fontId="24" fillId="3" borderId="0" xfId="0" applyFont="1" applyFill="1" applyAlignment="1">
      <alignment horizontal="right"/>
    </xf>
    <xf numFmtId="0" fontId="25" fillId="3" borderId="0" xfId="0" applyFont="1" applyFill="1"/>
    <xf numFmtId="164" fontId="24" fillId="3" borderId="1" xfId="380" applyFont="1" applyFill="1" applyBorder="1" applyAlignment="1">
      <alignment horizontal="center" vertical="top" wrapText="1"/>
    </xf>
    <xf numFmtId="0" fontId="24" fillId="3" borderId="0" xfId="0" applyFont="1" applyFill="1"/>
    <xf numFmtId="0" fontId="24" fillId="3" borderId="1" xfId="0" applyFont="1" applyFill="1" applyBorder="1" applyAlignment="1">
      <alignment horizontal="center" vertical="top" wrapText="1"/>
    </xf>
    <xf numFmtId="2" fontId="25" fillId="3" borderId="0" xfId="0" applyNumberFormat="1" applyFont="1" applyFill="1"/>
    <xf numFmtId="0" fontId="24" fillId="3" borderId="1" xfId="0" applyFont="1" applyFill="1" applyBorder="1" applyAlignment="1">
      <alignment horizontal="justify" vertical="top" wrapText="1"/>
    </xf>
    <xf numFmtId="164" fontId="24" fillId="3" borderId="1" xfId="380" applyFont="1" applyFill="1" applyBorder="1" applyAlignment="1">
      <alignment horizontal="center" vertical="top"/>
    </xf>
    <xf numFmtId="164" fontId="24" fillId="3" borderId="0" xfId="380" applyFont="1" applyFill="1" applyBorder="1" applyAlignment="1">
      <alignment horizontal="center" vertical="top" wrapText="1"/>
    </xf>
    <xf numFmtId="4" fontId="27" fillId="3" borderId="1" xfId="0" applyNumberFormat="1" applyFont="1" applyFill="1" applyBorder="1" applyAlignment="1">
      <alignment vertical="center"/>
    </xf>
    <xf numFmtId="0" fontId="39" fillId="3" borderId="3" xfId="0" applyFont="1" applyFill="1" applyBorder="1" applyAlignment="1">
      <alignment vertical="center"/>
    </xf>
    <xf numFmtId="4" fontId="24" fillId="3" borderId="25" xfId="0" applyNumberFormat="1" applyFont="1" applyFill="1" applyBorder="1" applyAlignment="1">
      <alignment horizontal="center" vertical="top" wrapText="1"/>
    </xf>
    <xf numFmtId="4" fontId="27" fillId="3" borderId="21" xfId="0" applyNumberFormat="1" applyFont="1" applyFill="1" applyBorder="1" applyAlignment="1">
      <alignment horizontal="center" vertical="top" wrapText="1"/>
    </xf>
    <xf numFmtId="4" fontId="58" fillId="3" borderId="21" xfId="0" applyNumberFormat="1" applyFont="1" applyFill="1" applyBorder="1" applyAlignment="1">
      <alignment horizontal="center" vertical="top" wrapText="1"/>
    </xf>
    <xf numFmtId="4" fontId="33" fillId="3" borderId="21" xfId="0" applyNumberFormat="1" applyFont="1" applyFill="1" applyBorder="1" applyAlignment="1">
      <alignment horizontal="center" vertical="top" wrapText="1"/>
    </xf>
    <xf numFmtId="4" fontId="24" fillId="3" borderId="29" xfId="0" applyNumberFormat="1" applyFont="1" applyFill="1" applyBorder="1" applyAlignment="1">
      <alignment horizontal="center" vertical="top" wrapText="1"/>
    </xf>
    <xf numFmtId="166" fontId="27" fillId="3" borderId="24" xfId="380" applyNumberFormat="1" applyFont="1" applyFill="1" applyBorder="1" applyAlignment="1">
      <alignment horizontal="center" vertical="center" wrapText="1"/>
    </xf>
    <xf numFmtId="164" fontId="27" fillId="3" borderId="20" xfId="380" applyFont="1" applyFill="1" applyBorder="1"/>
    <xf numFmtId="164" fontId="24" fillId="3" borderId="20" xfId="380" applyFont="1" applyFill="1" applyBorder="1"/>
    <xf numFmtId="4" fontId="27" fillId="3" borderId="15" xfId="0" applyNumberFormat="1" applyFont="1" applyFill="1" applyBorder="1" applyAlignment="1">
      <alignment horizontal="center"/>
    </xf>
    <xf numFmtId="4" fontId="58" fillId="3" borderId="19" xfId="0" applyNumberFormat="1" applyFont="1" applyFill="1" applyBorder="1" applyAlignment="1">
      <alignment horizontal="center"/>
    </xf>
    <xf numFmtId="0" fontId="32" fillId="3" borderId="13" xfId="0" applyFont="1" applyFill="1" applyBorder="1" applyAlignment="1">
      <alignment horizontal="center" vertical="center" wrapText="1"/>
    </xf>
    <xf numFmtId="0" fontId="56" fillId="3" borderId="1" xfId="0" applyFont="1" applyFill="1" applyBorder="1" applyAlignment="1">
      <alignment horizontal="justify" vertical="center" wrapText="1"/>
    </xf>
    <xf numFmtId="0" fontId="54" fillId="3" borderId="1" xfId="0" applyFont="1" applyFill="1" applyBorder="1" applyAlignment="1">
      <alignment horizontal="justify" vertical="center" wrapText="1"/>
    </xf>
    <xf numFmtId="0" fontId="17" fillId="2" borderId="1" xfId="0" applyFont="1" applyFill="1" applyBorder="1" applyAlignment="1">
      <alignment horizontal="justify" vertical="center" wrapText="1"/>
    </xf>
    <xf numFmtId="167" fontId="25" fillId="3" borderId="37" xfId="0" applyNumberFormat="1" applyFont="1" applyFill="1" applyBorder="1"/>
    <xf numFmtId="164" fontId="27" fillId="3" borderId="47" xfId="380" applyNumberFormat="1" applyFont="1" applyFill="1" applyBorder="1" applyAlignment="1">
      <alignment horizontal="center"/>
    </xf>
    <xf numFmtId="165" fontId="27" fillId="3" borderId="26" xfId="0" applyNumberFormat="1" applyFont="1" applyFill="1" applyBorder="1"/>
    <xf numFmtId="171" fontId="24" fillId="3" borderId="1" xfId="376" applyNumberFormat="1" applyFont="1" applyFill="1" applyBorder="1" applyAlignment="1">
      <alignment horizontal="center" vertical="top" wrapText="1"/>
    </xf>
    <xf numFmtId="164" fontId="24" fillId="3" borderId="3" xfId="380" applyFont="1" applyFill="1" applyBorder="1" applyAlignment="1">
      <alignment horizontal="justify" vertical="top" wrapText="1"/>
    </xf>
    <xf numFmtId="4" fontId="62" fillId="3" borderId="1" xfId="0" applyNumberFormat="1" applyFont="1" applyFill="1" applyBorder="1" applyAlignment="1">
      <alignment horizontal="justify" vertical="top" wrapText="1"/>
    </xf>
    <xf numFmtId="4" fontId="24" fillId="3" borderId="2" xfId="0" applyNumberFormat="1" applyFont="1" applyFill="1" applyBorder="1" applyAlignment="1">
      <alignment horizontal="center" vertical="top"/>
    </xf>
    <xf numFmtId="0" fontId="24" fillId="3" borderId="2" xfId="0" applyNumberFormat="1" applyFont="1" applyFill="1" applyBorder="1" applyAlignment="1">
      <alignment horizontal="center" vertical="top"/>
    </xf>
    <xf numFmtId="0" fontId="62" fillId="3" borderId="1" xfId="0" applyFont="1" applyFill="1" applyBorder="1" applyAlignment="1">
      <alignment horizontal="justify" vertical="top" wrapText="1"/>
    </xf>
    <xf numFmtId="4" fontId="62" fillId="3" borderId="4" xfId="0" applyNumberFormat="1" applyFont="1" applyFill="1" applyBorder="1" applyAlignment="1">
      <alignment horizontal="justify" vertical="top" wrapText="1"/>
    </xf>
    <xf numFmtId="175" fontId="24" fillId="3" borderId="1" xfId="0" applyNumberFormat="1" applyFont="1" applyFill="1" applyBorder="1" applyAlignment="1">
      <alignment horizontal="center" vertical="top" wrapText="1"/>
    </xf>
    <xf numFmtId="164" fontId="24" fillId="3" borderId="10" xfId="380" applyFont="1" applyFill="1" applyBorder="1" applyAlignment="1">
      <alignment horizontal="center" vertical="top" wrapText="1"/>
    </xf>
    <xf numFmtId="166" fontId="24" fillId="3" borderId="28" xfId="380" applyNumberFormat="1" applyFont="1" applyFill="1" applyBorder="1" applyAlignment="1">
      <alignment vertical="center"/>
    </xf>
    <xf numFmtId="166" fontId="24" fillId="3" borderId="24" xfId="380" applyNumberFormat="1" applyFont="1" applyFill="1" applyBorder="1"/>
    <xf numFmtId="166" fontId="24" fillId="3" borderId="20" xfId="380" applyNumberFormat="1" applyFont="1" applyFill="1" applyBorder="1"/>
    <xf numFmtId="166" fontId="24" fillId="3" borderId="20" xfId="380" applyNumberFormat="1" applyFont="1" applyFill="1" applyBorder="1" applyAlignment="1">
      <alignment horizontal="justify" vertical="center" wrapText="1"/>
    </xf>
    <xf numFmtId="4" fontId="36" fillId="3" borderId="1" xfId="0" applyNumberFormat="1" applyFont="1" applyFill="1" applyBorder="1" applyAlignment="1">
      <alignment vertical="center" wrapText="1"/>
    </xf>
    <xf numFmtId="0" fontId="61" fillId="3" borderId="1" xfId="0" applyFont="1" applyFill="1" applyBorder="1" applyAlignment="1">
      <alignment horizontal="justify" vertical="top" wrapText="1"/>
    </xf>
    <xf numFmtId="0" fontId="24" fillId="3" borderId="10" xfId="0" applyFont="1" applyFill="1" applyBorder="1" applyAlignment="1">
      <alignment horizontal="justify" vertical="top" wrapText="1"/>
    </xf>
    <xf numFmtId="4" fontId="27" fillId="3" borderId="2" xfId="3" applyNumberFormat="1" applyFont="1" applyFill="1" applyBorder="1" applyAlignment="1">
      <alignment horizontal="justify" vertical="top" wrapText="1"/>
    </xf>
    <xf numFmtId="4" fontId="24" fillId="3" borderId="1" xfId="3" applyNumberFormat="1" applyFont="1" applyFill="1" applyBorder="1" applyAlignment="1">
      <alignment horizontal="left" vertical="center" wrapText="1"/>
    </xf>
    <xf numFmtId="164" fontId="24" fillId="3" borderId="1" xfId="380" applyNumberFormat="1" applyFont="1" applyFill="1" applyBorder="1" applyAlignment="1">
      <alignment horizontal="center" vertical="center" wrapText="1"/>
    </xf>
    <xf numFmtId="166" fontId="24" fillId="3" borderId="3" xfId="380" applyNumberFormat="1" applyFont="1" applyFill="1" applyBorder="1" applyAlignment="1">
      <alignment horizontal="right" vertical="center" wrapText="1"/>
    </xf>
    <xf numFmtId="166" fontId="27" fillId="3" borderId="1" xfId="380" applyNumberFormat="1" applyFont="1" applyFill="1" applyBorder="1" applyAlignment="1">
      <alignment horizontal="center" vertical="center" wrapText="1"/>
    </xf>
    <xf numFmtId="166" fontId="24" fillId="3" borderId="4" xfId="380" applyNumberFormat="1" applyFont="1" applyFill="1" applyBorder="1" applyAlignment="1">
      <alignment horizontal="center" vertical="center" wrapText="1"/>
    </xf>
    <xf numFmtId="164" fontId="24" fillId="3" borderId="7" xfId="380" applyNumberFormat="1" applyFont="1" applyFill="1" applyBorder="1" applyAlignment="1">
      <alignment vertical="center"/>
    </xf>
    <xf numFmtId="164" fontId="27" fillId="3" borderId="5" xfId="380" applyNumberFormat="1" applyFont="1" applyFill="1" applyBorder="1" applyAlignment="1">
      <alignment vertical="center"/>
    </xf>
    <xf numFmtId="165" fontId="24" fillId="3" borderId="7" xfId="380" applyNumberFormat="1" applyFont="1" applyFill="1" applyBorder="1" applyAlignment="1">
      <alignment horizontal="right" vertical="center" wrapText="1"/>
    </xf>
    <xf numFmtId="164" fontId="24" fillId="3" borderId="32" xfId="380" applyFont="1" applyFill="1" applyBorder="1" applyAlignment="1">
      <alignment horizontal="center" vertical="top" wrapText="1"/>
    </xf>
    <xf numFmtId="0" fontId="61" fillId="3" borderId="1" xfId="0" applyFont="1" applyFill="1" applyBorder="1" applyAlignment="1">
      <alignment vertical="top" wrapText="1"/>
    </xf>
    <xf numFmtId="168" fontId="24" fillId="3" borderId="24" xfId="380" applyNumberFormat="1" applyFont="1" applyFill="1" applyBorder="1" applyAlignment="1">
      <alignment vertical="center" wrapText="1"/>
    </xf>
    <xf numFmtId="168" fontId="24" fillId="3" borderId="3" xfId="380" applyNumberFormat="1" applyFont="1" applyFill="1" applyBorder="1" applyAlignment="1">
      <alignment horizontal="right" vertical="center" wrapText="1"/>
    </xf>
    <xf numFmtId="168" fontId="24" fillId="3" borderId="20" xfId="380" applyNumberFormat="1" applyFont="1" applyFill="1" applyBorder="1" applyAlignment="1">
      <alignment vertical="center" wrapText="1"/>
    </xf>
    <xf numFmtId="168" fontId="24" fillId="3" borderId="1" xfId="380" applyNumberFormat="1" applyFont="1" applyFill="1" applyBorder="1" applyAlignment="1">
      <alignment horizontal="right" vertical="center" wrapText="1"/>
    </xf>
    <xf numFmtId="168" fontId="24" fillId="3" borderId="20" xfId="380" applyNumberFormat="1" applyFont="1" applyFill="1" applyBorder="1"/>
    <xf numFmtId="168" fontId="52" fillId="3" borderId="20" xfId="380" applyNumberFormat="1" applyFont="1" applyFill="1" applyBorder="1"/>
    <xf numFmtId="168" fontId="24" fillId="3" borderId="20" xfId="380" applyNumberFormat="1" applyFont="1" applyFill="1" applyBorder="1" applyAlignment="1">
      <alignment vertical="center"/>
    </xf>
    <xf numFmtId="168" fontId="24" fillId="3" borderId="28" xfId="380" applyNumberFormat="1" applyFont="1" applyFill="1" applyBorder="1" applyAlignment="1">
      <alignment vertical="center"/>
    </xf>
    <xf numFmtId="168" fontId="27" fillId="3" borderId="20" xfId="380" applyNumberFormat="1" applyFont="1" applyFill="1" applyBorder="1" applyAlignment="1">
      <alignment vertical="center"/>
    </xf>
    <xf numFmtId="168" fontId="27" fillId="3" borderId="4" xfId="380" applyNumberFormat="1" applyFont="1" applyFill="1" applyBorder="1" applyAlignment="1">
      <alignment vertical="center"/>
    </xf>
    <xf numFmtId="168" fontId="24" fillId="3" borderId="24" xfId="380" applyNumberFormat="1" applyFont="1" applyFill="1" applyBorder="1" applyAlignment="1">
      <alignment vertical="center"/>
    </xf>
    <xf numFmtId="166" fontId="24" fillId="3" borderId="38" xfId="380" applyNumberFormat="1" applyFont="1" applyFill="1" applyBorder="1" applyAlignment="1">
      <alignment vertical="center"/>
    </xf>
    <xf numFmtId="166" fontId="24" fillId="3" borderId="7" xfId="380" applyNumberFormat="1" applyFont="1" applyFill="1" applyBorder="1" applyAlignment="1">
      <alignment horizontal="center" vertical="center" wrapText="1"/>
    </xf>
    <xf numFmtId="168" fontId="24" fillId="3" borderId="38" xfId="380" applyNumberFormat="1" applyFont="1" applyFill="1" applyBorder="1" applyAlignment="1">
      <alignment vertical="center"/>
    </xf>
    <xf numFmtId="168" fontId="24" fillId="3" borderId="7" xfId="380" applyNumberFormat="1" applyFont="1" applyFill="1" applyBorder="1" applyAlignment="1">
      <alignment horizontal="right" vertical="center" wrapText="1"/>
    </xf>
    <xf numFmtId="43" fontId="25" fillId="3" borderId="37" xfId="0" applyNumberFormat="1" applyFont="1" applyFill="1" applyBorder="1"/>
    <xf numFmtId="4" fontId="25" fillId="3" borderId="0" xfId="0" applyNumberFormat="1" applyFont="1" applyFill="1" applyAlignment="1">
      <alignment vertical="center"/>
    </xf>
    <xf numFmtId="178" fontId="27" fillId="3" borderId="26" xfId="0" applyNumberFormat="1" applyFont="1" applyFill="1" applyBorder="1"/>
    <xf numFmtId="0" fontId="36" fillId="3" borderId="9" xfId="0" applyFont="1" applyFill="1" applyBorder="1" applyAlignment="1">
      <alignment horizontal="center"/>
    </xf>
    <xf numFmtId="4" fontId="27" fillId="3" borderId="34"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justify" vertical="center" wrapText="1"/>
    </xf>
    <xf numFmtId="0" fontId="24" fillId="3" borderId="1" xfId="0" applyNumberFormat="1" applyFont="1" applyFill="1" applyBorder="1" applyAlignment="1">
      <alignment horizontal="center" vertical="top"/>
    </xf>
    <xf numFmtId="4" fontId="24" fillId="3" borderId="1" xfId="0" applyNumberFormat="1" applyFont="1" applyFill="1" applyBorder="1" applyAlignment="1">
      <alignment horizontal="justify" vertical="center" wrapText="1"/>
    </xf>
    <xf numFmtId="0" fontId="24" fillId="3" borderId="2" xfId="0" applyFont="1" applyFill="1" applyBorder="1" applyAlignment="1">
      <alignment horizontal="center" vertical="top" wrapText="1"/>
    </xf>
    <xf numFmtId="0" fontId="24" fillId="3" borderId="3" xfId="0" applyFont="1" applyFill="1" applyBorder="1" applyAlignment="1">
      <alignment horizontal="center" vertical="top" wrapText="1"/>
    </xf>
    <xf numFmtId="170" fontId="24" fillId="3" borderId="1" xfId="380" applyNumberFormat="1" applyFont="1" applyFill="1" applyBorder="1" applyAlignment="1">
      <alignment horizontal="center" vertical="top" wrapText="1"/>
    </xf>
    <xf numFmtId="4" fontId="24" fillId="3" borderId="1" xfId="3" applyNumberFormat="1" applyFont="1" applyFill="1" applyBorder="1" applyAlignment="1">
      <alignment vertical="top" wrapText="1"/>
    </xf>
    <xf numFmtId="0" fontId="24" fillId="3" borderId="1" xfId="368" applyFont="1" applyFill="1" applyBorder="1" applyAlignment="1">
      <alignment horizontal="center" vertical="top" wrapText="1"/>
    </xf>
    <xf numFmtId="0" fontId="24" fillId="3" borderId="10" xfId="368" applyFont="1" applyFill="1" applyBorder="1" applyAlignment="1">
      <alignment horizontal="center" vertical="top" wrapText="1"/>
    </xf>
    <xf numFmtId="4" fontId="24" fillId="3" borderId="8" xfId="0" applyNumberFormat="1" applyFont="1" applyFill="1" applyBorder="1" applyAlignment="1">
      <alignment horizontal="center" vertical="top" wrapText="1"/>
    </xf>
    <xf numFmtId="10" fontId="24" fillId="3" borderId="1" xfId="0" applyNumberFormat="1" applyFont="1" applyFill="1" applyBorder="1" applyAlignment="1">
      <alignment horizontal="center" vertical="top"/>
    </xf>
    <xf numFmtId="0" fontId="64" fillId="3" borderId="0" xfId="0" applyFont="1" applyFill="1"/>
    <xf numFmtId="0" fontId="61" fillId="3" borderId="0" xfId="0" applyFont="1" applyFill="1" applyAlignment="1">
      <alignment horizontal="right"/>
    </xf>
    <xf numFmtId="0" fontId="64" fillId="3" borderId="0" xfId="0" applyFont="1" applyFill="1" applyAlignment="1">
      <alignment horizontal="left"/>
    </xf>
    <xf numFmtId="0" fontId="66" fillId="3" borderId="0" xfId="0" applyFont="1" applyFill="1"/>
    <xf numFmtId="0" fontId="66" fillId="3" borderId="0" xfId="0" applyFont="1" applyFill="1" applyAlignment="1">
      <alignment horizontal="left"/>
    </xf>
    <xf numFmtId="0" fontId="61" fillId="3" borderId="1" xfId="0" applyFont="1" applyFill="1" applyBorder="1" applyAlignment="1">
      <alignment horizontal="center" vertical="center"/>
    </xf>
    <xf numFmtId="0" fontId="61" fillId="3" borderId="0" xfId="0" applyFont="1" applyFill="1" applyAlignment="1">
      <alignment horizontal="left" vertical="center"/>
    </xf>
    <xf numFmtId="4" fontId="61" fillId="3" borderId="0" xfId="0" applyNumberFormat="1" applyFont="1" applyFill="1" applyAlignment="1">
      <alignment horizontal="left" vertical="center"/>
    </xf>
    <xf numFmtId="0" fontId="67" fillId="3" borderId="1" xfId="0" applyFont="1" applyFill="1" applyBorder="1" applyAlignment="1">
      <alignment horizontal="left" vertical="center" wrapText="1"/>
    </xf>
    <xf numFmtId="4" fontId="67" fillId="3" borderId="1" xfId="0" applyNumberFormat="1" applyFont="1" applyFill="1" applyBorder="1" applyAlignment="1">
      <alignment horizontal="center" vertical="center"/>
    </xf>
    <xf numFmtId="0" fontId="61" fillId="3" borderId="1" xfId="0" applyFont="1" applyFill="1" applyBorder="1"/>
    <xf numFmtId="4" fontId="61" fillId="3" borderId="0" xfId="376" applyNumberFormat="1" applyFont="1" applyFill="1" applyAlignment="1">
      <alignment horizontal="left"/>
    </xf>
    <xf numFmtId="4" fontId="64" fillId="3" borderId="0" xfId="0" applyNumberFormat="1" applyFont="1" applyFill="1"/>
    <xf numFmtId="4" fontId="61" fillId="3" borderId="1" xfId="3" applyNumberFormat="1" applyFont="1" applyFill="1" applyBorder="1" applyAlignment="1">
      <alignment vertical="center" wrapText="1"/>
    </xf>
    <xf numFmtId="4" fontId="61" fillId="3" borderId="1" xfId="3" applyNumberFormat="1" applyFont="1" applyFill="1" applyBorder="1" applyAlignment="1">
      <alignment horizontal="justify" vertical="center" wrapText="1"/>
    </xf>
    <xf numFmtId="4" fontId="63" fillId="3" borderId="1" xfId="0" applyNumberFormat="1" applyFont="1" applyFill="1" applyBorder="1" applyAlignment="1">
      <alignment vertical="top" wrapText="1"/>
    </xf>
    <xf numFmtId="172" fontId="61" fillId="3" borderId="1" xfId="391" applyNumberFormat="1" applyFont="1" applyFill="1" applyBorder="1" applyAlignment="1">
      <alignment horizontal="center" vertical="center" wrapText="1"/>
    </xf>
    <xf numFmtId="4" fontId="61" fillId="3" borderId="1" xfId="0" applyNumberFormat="1" applyFont="1" applyFill="1" applyBorder="1" applyAlignment="1">
      <alignment horizontal="right" vertical="center" wrapText="1"/>
    </xf>
    <xf numFmtId="9" fontId="61" fillId="3" borderId="0" xfId="376" applyNumberFormat="1" applyFont="1" applyFill="1" applyAlignment="1">
      <alignment horizontal="left"/>
    </xf>
    <xf numFmtId="0" fontId="61" fillId="3" borderId="1" xfId="0" applyFont="1" applyFill="1" applyBorder="1" applyAlignment="1">
      <alignment wrapText="1"/>
    </xf>
    <xf numFmtId="0" fontId="63" fillId="3" borderId="1" xfId="0" applyFont="1" applyFill="1" applyBorder="1" applyAlignment="1">
      <alignment horizontal="left" vertical="top" wrapText="1"/>
    </xf>
    <xf numFmtId="0" fontId="61" fillId="3" borderId="1" xfId="0" applyFont="1" applyFill="1" applyBorder="1" applyAlignment="1">
      <alignment horizontal="center" vertical="top" wrapText="1"/>
    </xf>
    <xf numFmtId="0" fontId="61" fillId="3" borderId="1" xfId="0" applyFont="1" applyFill="1" applyBorder="1" applyAlignment="1">
      <alignment vertical="center"/>
    </xf>
    <xf numFmtId="0" fontId="61" fillId="3" borderId="1" xfId="0" applyFont="1" applyFill="1" applyBorder="1" applyAlignment="1">
      <alignment horizontal="justify" vertical="top"/>
    </xf>
    <xf numFmtId="0" fontId="61" fillId="3" borderId="1" xfId="0" applyFont="1" applyFill="1" applyBorder="1" applyAlignment="1">
      <alignment vertical="center" wrapText="1"/>
    </xf>
    <xf numFmtId="167" fontId="61" fillId="3" borderId="1" xfId="0" applyNumberFormat="1" applyFont="1" applyFill="1" applyBorder="1" applyAlignment="1">
      <alignment horizontal="justify" vertical="top" wrapText="1"/>
    </xf>
    <xf numFmtId="0" fontId="67" fillId="3" borderId="1" xfId="0" applyFont="1" applyFill="1" applyBorder="1"/>
    <xf numFmtId="4" fontId="67" fillId="3" borderId="1" xfId="3" applyNumberFormat="1" applyFont="1" applyFill="1" applyBorder="1" applyAlignment="1">
      <alignment vertical="center" wrapText="1"/>
    </xf>
    <xf numFmtId="4" fontId="67" fillId="3" borderId="1" xfId="3" applyNumberFormat="1" applyFont="1" applyFill="1" applyBorder="1" applyAlignment="1">
      <alignment horizontal="justify" vertical="center" wrapText="1"/>
    </xf>
    <xf numFmtId="0" fontId="67" fillId="3" borderId="1" xfId="0" applyFont="1" applyFill="1" applyBorder="1" applyAlignment="1">
      <alignment vertical="top" wrapText="1"/>
    </xf>
    <xf numFmtId="4" fontId="67" fillId="3" borderId="1" xfId="391" applyNumberFormat="1" applyFont="1" applyFill="1" applyBorder="1" applyAlignment="1">
      <alignment horizontal="center" vertical="center" wrapText="1"/>
    </xf>
    <xf numFmtId="0" fontId="67" fillId="3" borderId="1" xfId="0" applyFont="1" applyFill="1" applyBorder="1" applyAlignment="1">
      <alignment horizontal="justify" vertical="top" wrapText="1"/>
    </xf>
    <xf numFmtId="0" fontId="70" fillId="3" borderId="1" xfId="0" applyFont="1" applyFill="1" applyBorder="1" applyAlignment="1">
      <alignment horizontal="justify" vertical="top"/>
    </xf>
    <xf numFmtId="4" fontId="63" fillId="3" borderId="2" xfId="0" applyNumberFormat="1" applyFont="1" applyFill="1" applyBorder="1" applyAlignment="1">
      <alignment vertical="top" wrapText="1"/>
    </xf>
    <xf numFmtId="4" fontId="61" fillId="3" borderId="1" xfId="3" applyNumberFormat="1" applyFont="1" applyFill="1" applyBorder="1" applyAlignment="1">
      <alignment horizontal="left" vertical="center" wrapText="1"/>
    </xf>
    <xf numFmtId="0" fontId="61" fillId="3" borderId="1" xfId="0" applyFont="1" applyFill="1" applyBorder="1" applyAlignment="1">
      <alignment horizontal="left" vertical="center" wrapText="1"/>
    </xf>
    <xf numFmtId="4" fontId="63" fillId="3" borderId="1" xfId="0" applyNumberFormat="1" applyFont="1" applyFill="1" applyBorder="1" applyAlignment="1">
      <alignment vertical="center" wrapText="1"/>
    </xf>
    <xf numFmtId="164" fontId="61" fillId="3" borderId="1" xfId="0" applyNumberFormat="1" applyFont="1" applyFill="1" applyBorder="1" applyAlignment="1">
      <alignment horizontal="right" vertical="center" wrapText="1"/>
    </xf>
    <xf numFmtId="4" fontId="63" fillId="3" borderId="1" xfId="0" applyNumberFormat="1" applyFont="1" applyFill="1" applyBorder="1" applyAlignment="1">
      <alignment horizontal="left" vertical="top" wrapText="1"/>
    </xf>
    <xf numFmtId="0" fontId="61" fillId="3" borderId="1" xfId="0" applyFont="1" applyFill="1" applyBorder="1" applyAlignment="1">
      <alignment horizontal="left" vertical="top" wrapText="1"/>
    </xf>
    <xf numFmtId="14" fontId="61" fillId="3" borderId="1" xfId="391" applyNumberFormat="1" applyFont="1" applyFill="1" applyBorder="1" applyAlignment="1">
      <alignment horizontal="center" vertical="top" wrapText="1"/>
    </xf>
    <xf numFmtId="166" fontId="61" fillId="3" borderId="1" xfId="391" applyNumberFormat="1" applyFont="1" applyFill="1" applyBorder="1" applyAlignment="1">
      <alignment horizontal="center" vertical="center" wrapText="1"/>
    </xf>
    <xf numFmtId="0" fontId="70" fillId="3" borderId="1" xfId="0" applyFont="1" applyFill="1" applyBorder="1" applyAlignment="1">
      <alignment vertical="top"/>
    </xf>
    <xf numFmtId="2" fontId="61" fillId="3" borderId="1" xfId="0" applyNumberFormat="1" applyFont="1" applyFill="1" applyBorder="1" applyAlignment="1">
      <alignment horizontal="center" vertical="center"/>
    </xf>
    <xf numFmtId="167" fontId="61" fillId="3" borderId="1" xfId="0" applyNumberFormat="1" applyFont="1" applyFill="1" applyBorder="1" applyAlignment="1">
      <alignment horizontal="right" vertical="top" wrapText="1"/>
    </xf>
    <xf numFmtId="172" fontId="61" fillId="3" borderId="1" xfId="0" applyNumberFormat="1" applyFont="1" applyFill="1" applyBorder="1" applyAlignment="1">
      <alignment horizontal="right" vertical="top" wrapText="1"/>
    </xf>
    <xf numFmtId="164" fontId="61" fillId="3" borderId="1" xfId="380" applyFont="1" applyFill="1" applyBorder="1" applyAlignment="1">
      <alignment horizontal="center" vertical="top" wrapText="1"/>
    </xf>
    <xf numFmtId="166" fontId="61" fillId="3" borderId="1" xfId="380" applyNumberFormat="1" applyFont="1" applyFill="1" applyBorder="1" applyAlignment="1">
      <alignment vertical="top"/>
    </xf>
    <xf numFmtId="0" fontId="61" fillId="3" borderId="1" xfId="380" applyNumberFormat="1" applyFont="1" applyFill="1" applyBorder="1" applyAlignment="1">
      <alignment horizontal="center" vertical="top" wrapText="1"/>
    </xf>
    <xf numFmtId="0" fontId="64" fillId="3" borderId="0" xfId="0" applyFont="1" applyFill="1" applyAlignment="1">
      <alignment vertical="center"/>
    </xf>
    <xf numFmtId="0" fontId="72" fillId="3" borderId="1" xfId="0" applyFont="1" applyFill="1" applyBorder="1" applyAlignment="1">
      <alignment horizontal="left"/>
    </xf>
    <xf numFmtId="4" fontId="72" fillId="3" borderId="1" xfId="90" applyNumberFormat="1" applyFont="1" applyFill="1" applyBorder="1" applyAlignment="1">
      <alignment horizontal="left" vertical="center" wrapText="1"/>
    </xf>
    <xf numFmtId="0" fontId="68" fillId="3" borderId="1" xfId="0" applyFont="1" applyFill="1" applyBorder="1" applyAlignment="1">
      <alignment horizontal="center" wrapText="1"/>
    </xf>
    <xf numFmtId="0" fontId="72" fillId="3" borderId="1" xfId="0" applyFont="1" applyFill="1" applyBorder="1" applyAlignment="1">
      <alignment horizontal="center"/>
    </xf>
    <xf numFmtId="0" fontId="72" fillId="3" borderId="1" xfId="0" applyFont="1" applyFill="1" applyBorder="1" applyAlignment="1">
      <alignment horizontal="justify" vertical="top"/>
    </xf>
    <xf numFmtId="0" fontId="73" fillId="3" borderId="1" xfId="0" applyFont="1" applyFill="1" applyBorder="1" applyAlignment="1">
      <alignment horizontal="justify" vertical="top"/>
    </xf>
    <xf numFmtId="0" fontId="68" fillId="3" borderId="1" xfId="0" applyFont="1" applyFill="1" applyBorder="1"/>
    <xf numFmtId="4" fontId="67" fillId="3" borderId="1" xfId="0" applyNumberFormat="1" applyFont="1" applyFill="1" applyBorder="1" applyAlignment="1">
      <alignment horizontal="left" vertical="center"/>
    </xf>
    <xf numFmtId="4" fontId="67" fillId="3" borderId="1" xfId="0" applyNumberFormat="1" applyFont="1" applyFill="1" applyBorder="1" applyAlignment="1">
      <alignment horizontal="justify" vertical="center" wrapText="1"/>
    </xf>
    <xf numFmtId="0" fontId="63" fillId="3" borderId="2" xfId="0" applyFont="1" applyFill="1" applyBorder="1" applyAlignment="1">
      <alignment horizontal="left" vertical="top" wrapText="1"/>
    </xf>
    <xf numFmtId="4" fontId="61" fillId="3" borderId="1" xfId="90" applyNumberFormat="1" applyFont="1" applyFill="1" applyBorder="1" applyAlignment="1">
      <alignment vertical="center" wrapText="1"/>
    </xf>
    <xf numFmtId="4" fontId="61" fillId="3" borderId="1" xfId="90" applyNumberFormat="1" applyFont="1" applyFill="1" applyBorder="1" applyAlignment="1">
      <alignment horizontal="justify" vertical="center" wrapText="1"/>
    </xf>
    <xf numFmtId="0" fontId="74" fillId="3" borderId="1" xfId="0" applyFont="1" applyFill="1" applyBorder="1" applyAlignment="1">
      <alignment vertical="top" wrapText="1"/>
    </xf>
    <xf numFmtId="0" fontId="61" fillId="3" borderId="0" xfId="0" applyFont="1" applyFill="1" applyBorder="1" applyAlignment="1">
      <alignment vertical="top" wrapText="1"/>
    </xf>
    <xf numFmtId="167" fontId="61" fillId="3" borderId="1" xfId="0" applyNumberFormat="1" applyFont="1" applyFill="1" applyBorder="1" applyAlignment="1">
      <alignment horizontal="justify" vertical="top"/>
    </xf>
    <xf numFmtId="171" fontId="61" fillId="3" borderId="0" xfId="376" applyNumberFormat="1" applyFont="1" applyFill="1" applyAlignment="1">
      <alignment horizontal="left"/>
    </xf>
    <xf numFmtId="167" fontId="61" fillId="3" borderId="1" xfId="0" applyNumberFormat="1" applyFont="1" applyFill="1" applyBorder="1" applyAlignment="1">
      <alignment horizontal="center" vertical="top" wrapText="1"/>
    </xf>
    <xf numFmtId="4" fontId="67" fillId="3" borderId="2" xfId="3" applyNumberFormat="1" applyFont="1" applyFill="1" applyBorder="1" applyAlignment="1">
      <alignment horizontal="justify" vertical="top" wrapText="1"/>
    </xf>
    <xf numFmtId="167" fontId="61" fillId="3" borderId="1" xfId="0" applyNumberFormat="1" applyFont="1" applyFill="1" applyBorder="1" applyAlignment="1">
      <alignment horizontal="center" vertical="center" wrapText="1"/>
    </xf>
    <xf numFmtId="0" fontId="61" fillId="3" borderId="1" xfId="391" applyNumberFormat="1" applyFont="1" applyFill="1" applyBorder="1" applyAlignment="1">
      <alignment horizontal="center" vertical="top" wrapText="1"/>
    </xf>
    <xf numFmtId="0" fontId="61" fillId="3" borderId="1" xfId="0" applyFont="1" applyFill="1" applyBorder="1" applyAlignment="1">
      <alignment vertical="top"/>
    </xf>
    <xf numFmtId="4" fontId="63" fillId="3" borderId="7" xfId="0" applyNumberFormat="1" applyFont="1" applyFill="1" applyBorder="1" applyAlignment="1">
      <alignment vertical="top" wrapText="1"/>
    </xf>
    <xf numFmtId="0" fontId="61" fillId="3" borderId="1" xfId="0" applyFont="1" applyFill="1" applyBorder="1" applyAlignment="1">
      <alignment horizontal="right" wrapText="1"/>
    </xf>
    <xf numFmtId="2" fontId="61" fillId="3" borderId="1" xfId="0" applyNumberFormat="1" applyFont="1" applyFill="1" applyBorder="1" applyAlignment="1">
      <alignment horizontal="right"/>
    </xf>
    <xf numFmtId="10" fontId="61" fillId="3" borderId="1" xfId="380" applyNumberFormat="1" applyFont="1" applyFill="1" applyBorder="1" applyAlignment="1">
      <alignment horizontal="center" vertical="center"/>
    </xf>
    <xf numFmtId="183" fontId="61" fillId="3" borderId="1" xfId="380" applyNumberFormat="1" applyFont="1" applyFill="1" applyBorder="1" applyAlignment="1">
      <alignment horizontal="center" vertical="center"/>
    </xf>
    <xf numFmtId="49" fontId="65" fillId="3" borderId="1" xfId="0" applyNumberFormat="1" applyFont="1" applyFill="1" applyBorder="1" applyAlignment="1">
      <alignment horizontal="center"/>
    </xf>
    <xf numFmtId="0" fontId="65" fillId="3" borderId="1" xfId="0" applyFont="1" applyFill="1" applyBorder="1" applyAlignment="1">
      <alignment horizontal="center" vertical="center"/>
    </xf>
    <xf numFmtId="0" fontId="65" fillId="3" borderId="1" xfId="0" applyFont="1" applyFill="1" applyBorder="1" applyAlignment="1">
      <alignment horizontal="center"/>
    </xf>
    <xf numFmtId="164" fontId="72" fillId="3" borderId="1" xfId="380" applyFont="1" applyFill="1" applyBorder="1" applyAlignment="1">
      <alignment horizontal="center"/>
    </xf>
    <xf numFmtId="164" fontId="66" fillId="3" borderId="1" xfId="0" applyNumberFormat="1" applyFont="1" applyFill="1" applyBorder="1" applyAlignment="1">
      <alignment horizontal="justify" vertical="top"/>
    </xf>
    <xf numFmtId="164" fontId="61" fillId="3" borderId="1" xfId="0" applyNumberFormat="1" applyFont="1" applyFill="1" applyBorder="1" applyAlignment="1">
      <alignment horizontal="justify" vertical="top"/>
    </xf>
    <xf numFmtId="0" fontId="66" fillId="3" borderId="1" xfId="0" applyFont="1" applyFill="1" applyBorder="1"/>
    <xf numFmtId="4" fontId="67" fillId="3" borderId="1" xfId="0" applyNumberFormat="1" applyFont="1" applyFill="1" applyBorder="1" applyAlignment="1">
      <alignment horizontal="center" vertical="top"/>
    </xf>
    <xf numFmtId="0" fontId="66" fillId="3" borderId="1" xfId="0" applyFont="1" applyFill="1" applyBorder="1" applyAlignment="1">
      <alignment horizontal="justify" vertical="top"/>
    </xf>
    <xf numFmtId="0" fontId="67" fillId="3" borderId="1" xfId="0" applyNumberFormat="1" applyFont="1" applyFill="1" applyBorder="1" applyAlignment="1">
      <alignment horizontal="center" vertical="top"/>
    </xf>
    <xf numFmtId="164" fontId="67" fillId="3" borderId="1" xfId="380" applyFont="1" applyFill="1" applyBorder="1" applyAlignment="1">
      <alignment horizontal="center" vertical="center" wrapText="1"/>
    </xf>
    <xf numFmtId="164" fontId="61" fillId="3" borderId="1" xfId="380" applyFont="1" applyFill="1" applyBorder="1" applyAlignment="1">
      <alignment horizontal="right" vertical="center" wrapText="1"/>
    </xf>
    <xf numFmtId="0" fontId="61" fillId="3" borderId="1" xfId="0" applyFont="1" applyFill="1" applyBorder="1" applyAlignment="1">
      <alignment horizontal="center" vertical="top"/>
    </xf>
    <xf numFmtId="0" fontId="61" fillId="3" borderId="1" xfId="0" applyNumberFormat="1" applyFont="1" applyFill="1" applyBorder="1"/>
    <xf numFmtId="0" fontId="61" fillId="3" borderId="1" xfId="0" applyNumberFormat="1" applyFont="1" applyFill="1" applyBorder="1" applyAlignment="1">
      <alignment vertical="center"/>
    </xf>
    <xf numFmtId="0" fontId="67" fillId="3" borderId="1" xfId="0" applyNumberFormat="1" applyFont="1" applyFill="1" applyBorder="1" applyAlignment="1">
      <alignment horizontal="center" vertical="center"/>
    </xf>
    <xf numFmtId="0" fontId="61" fillId="3" borderId="1" xfId="0" applyNumberFormat="1" applyFont="1" applyFill="1" applyBorder="1" applyAlignment="1">
      <alignment horizontal="center" vertical="center"/>
    </xf>
    <xf numFmtId="0" fontId="61" fillId="3" borderId="1" xfId="0" applyNumberFormat="1" applyFont="1" applyFill="1" applyBorder="1" applyAlignment="1">
      <alignment horizontal="center" vertical="top" wrapText="1"/>
    </xf>
    <xf numFmtId="2" fontId="61" fillId="3" borderId="1" xfId="0" applyNumberFormat="1" applyFont="1" applyFill="1" applyBorder="1" applyAlignment="1">
      <alignment horizontal="right" vertical="center"/>
    </xf>
    <xf numFmtId="166" fontId="61" fillId="3" borderId="1" xfId="380" applyNumberFormat="1" applyFont="1" applyFill="1" applyBorder="1" applyAlignment="1">
      <alignment horizontal="right" vertical="top"/>
    </xf>
    <xf numFmtId="167" fontId="63" fillId="3" borderId="1" xfId="0" applyNumberFormat="1" applyFont="1" applyFill="1" applyBorder="1" applyAlignment="1">
      <alignment horizontal="right" vertical="top" wrapText="1"/>
    </xf>
    <xf numFmtId="167" fontId="61" fillId="3" borderId="1" xfId="380" applyNumberFormat="1" applyFont="1" applyFill="1" applyBorder="1" applyAlignment="1">
      <alignment vertical="top"/>
    </xf>
    <xf numFmtId="2" fontId="61" fillId="3" borderId="1" xfId="0" applyNumberFormat="1" applyFont="1" applyFill="1" applyBorder="1" applyAlignment="1">
      <alignment horizontal="right" vertical="top"/>
    </xf>
    <xf numFmtId="2" fontId="61" fillId="3" borderId="1" xfId="380" applyNumberFormat="1" applyFont="1" applyFill="1" applyBorder="1" applyAlignment="1">
      <alignment vertical="top"/>
    </xf>
    <xf numFmtId="49" fontId="67" fillId="3" borderId="1" xfId="0" applyNumberFormat="1" applyFont="1" applyFill="1" applyBorder="1" applyAlignment="1">
      <alignment vertical="center"/>
    </xf>
    <xf numFmtId="0" fontId="63" fillId="3" borderId="1" xfId="0" applyFont="1" applyFill="1" applyBorder="1" applyAlignment="1">
      <alignment vertical="top" wrapText="1"/>
    </xf>
    <xf numFmtId="4" fontId="63" fillId="3" borderId="1" xfId="0" applyNumberFormat="1" applyFont="1" applyFill="1" applyBorder="1" applyAlignment="1">
      <alignment horizontal="justify" vertical="top" wrapText="1"/>
    </xf>
    <xf numFmtId="0" fontId="63" fillId="3" borderId="1" xfId="0" applyFont="1" applyFill="1" applyBorder="1" applyAlignment="1">
      <alignment vertical="center" wrapText="1"/>
    </xf>
    <xf numFmtId="164" fontId="61" fillId="3" borderId="1" xfId="380" applyFont="1" applyFill="1" applyBorder="1" applyAlignment="1">
      <alignment vertical="center" wrapText="1"/>
    </xf>
    <xf numFmtId="0" fontId="61" fillId="3" borderId="1" xfId="350" applyFont="1" applyFill="1" applyBorder="1" applyAlignment="1">
      <alignment horizontal="justify" vertical="top" wrapText="1"/>
    </xf>
    <xf numFmtId="0" fontId="63" fillId="3" borderId="1" xfId="0" applyFont="1" applyFill="1" applyBorder="1" applyAlignment="1">
      <alignment wrapText="1"/>
    </xf>
    <xf numFmtId="0" fontId="61" fillId="3" borderId="3" xfId="0" applyFont="1" applyFill="1" applyBorder="1" applyAlignment="1">
      <alignment horizontal="justify" vertical="center" wrapText="1"/>
    </xf>
    <xf numFmtId="0" fontId="72" fillId="3" borderId="1" xfId="0" applyFont="1" applyFill="1" applyBorder="1" applyAlignment="1">
      <alignment horizontal="center" vertical="center" wrapText="1"/>
    </xf>
    <xf numFmtId="0" fontId="67" fillId="3" borderId="7" xfId="0" applyFont="1" applyFill="1" applyBorder="1" applyAlignment="1">
      <alignment horizontal="justify" vertical="center" wrapText="1"/>
    </xf>
    <xf numFmtId="0" fontId="61" fillId="3" borderId="1" xfId="392" applyNumberFormat="1" applyFont="1" applyFill="1" applyBorder="1" applyAlignment="1">
      <alignment horizontal="center" vertical="top" wrapText="1"/>
    </xf>
    <xf numFmtId="164" fontId="61" fillId="3" borderId="1" xfId="380" applyFont="1" applyFill="1" applyBorder="1" applyAlignment="1">
      <alignment vertical="top" wrapText="1"/>
    </xf>
    <xf numFmtId="4" fontId="61" fillId="3" borderId="1" xfId="0" applyNumberFormat="1" applyFont="1" applyFill="1" applyBorder="1" applyAlignment="1">
      <alignment horizontal="right" vertical="top" wrapText="1"/>
    </xf>
    <xf numFmtId="4" fontId="61" fillId="3" borderId="4" xfId="0" applyNumberFormat="1" applyFont="1" applyFill="1" applyBorder="1" applyAlignment="1">
      <alignment horizontal="justify" vertical="center" wrapText="1"/>
    </xf>
    <xf numFmtId="164" fontId="61" fillId="3" borderId="1" xfId="380" applyFont="1" applyFill="1" applyBorder="1" applyAlignment="1">
      <alignment horizontal="right" vertical="top" wrapText="1"/>
    </xf>
    <xf numFmtId="181" fontId="61" fillId="3" borderId="1" xfId="380" applyNumberFormat="1" applyFont="1" applyFill="1" applyBorder="1" applyAlignment="1">
      <alignment horizontal="justify" vertical="center" wrapText="1"/>
    </xf>
    <xf numFmtId="170" fontId="61" fillId="3" borderId="1" xfId="380" applyNumberFormat="1" applyFont="1" applyFill="1" applyBorder="1" applyAlignment="1">
      <alignment horizontal="justify" vertical="top" wrapText="1"/>
    </xf>
    <xf numFmtId="3" fontId="61" fillId="3" borderId="1" xfId="0" applyNumberFormat="1" applyFont="1" applyFill="1" applyBorder="1" applyAlignment="1">
      <alignment horizontal="right" vertical="top" wrapText="1"/>
    </xf>
    <xf numFmtId="170" fontId="61" fillId="3" borderId="1" xfId="380" applyNumberFormat="1" applyFont="1" applyFill="1" applyBorder="1" applyAlignment="1">
      <alignment vertical="top" wrapText="1"/>
    </xf>
    <xf numFmtId="4" fontId="61" fillId="3" borderId="1" xfId="0" applyNumberFormat="1" applyFont="1" applyFill="1" applyBorder="1" applyAlignment="1">
      <alignment vertical="top" wrapText="1"/>
    </xf>
    <xf numFmtId="0" fontId="61" fillId="3" borderId="1" xfId="0" applyFont="1" applyFill="1" applyBorder="1" applyAlignment="1">
      <alignment horizontal="right" vertical="top" wrapText="1"/>
    </xf>
    <xf numFmtId="0" fontId="61" fillId="3" borderId="1" xfId="380" applyNumberFormat="1" applyFont="1" applyFill="1" applyBorder="1" applyAlignment="1">
      <alignment horizontal="center" vertical="center" wrapText="1"/>
    </xf>
    <xf numFmtId="49" fontId="67" fillId="3" borderId="1" xfId="0" applyNumberFormat="1" applyFont="1" applyFill="1" applyBorder="1"/>
    <xf numFmtId="0" fontId="67" fillId="3" borderId="1" xfId="0" applyFont="1" applyFill="1" applyBorder="1" applyAlignment="1">
      <alignment wrapText="1"/>
    </xf>
    <xf numFmtId="164" fontId="73" fillId="3" borderId="1" xfId="0" applyNumberFormat="1" applyFont="1" applyFill="1" applyBorder="1" applyAlignment="1">
      <alignment horizontal="justify" vertical="top"/>
    </xf>
    <xf numFmtId="0" fontId="67" fillId="3" borderId="1" xfId="350" applyFont="1" applyFill="1" applyBorder="1" applyAlignment="1">
      <alignment horizontal="justify" vertical="top"/>
    </xf>
    <xf numFmtId="0" fontId="67" fillId="3" borderId="1" xfId="0" applyFont="1" applyFill="1" applyBorder="1" applyAlignment="1">
      <alignment horizontal="justify" vertical="top"/>
    </xf>
    <xf numFmtId="166" fontId="61" fillId="3" borderId="1" xfId="391" applyNumberFormat="1" applyFont="1" applyFill="1" applyBorder="1" applyAlignment="1">
      <alignment horizontal="right" wrapText="1"/>
    </xf>
    <xf numFmtId="0" fontId="61" fillId="3" borderId="1" xfId="0" applyFont="1" applyFill="1" applyBorder="1" applyAlignment="1">
      <alignment horizontal="right"/>
    </xf>
    <xf numFmtId="0" fontId="61" fillId="3" borderId="1" xfId="0" applyFont="1" applyFill="1" applyBorder="1" applyAlignment="1">
      <alignment horizontal="right" vertical="top"/>
    </xf>
    <xf numFmtId="164" fontId="61" fillId="3" borderId="1" xfId="0" applyNumberFormat="1" applyFont="1" applyFill="1" applyBorder="1" applyAlignment="1">
      <alignment horizontal="justify" vertical="top" wrapText="1"/>
    </xf>
    <xf numFmtId="164" fontId="61" fillId="3" borderId="1" xfId="380" applyFont="1" applyFill="1" applyBorder="1" applyAlignment="1">
      <alignment vertical="top"/>
    </xf>
    <xf numFmtId="164" fontId="61" fillId="3" borderId="1" xfId="380" applyFont="1" applyFill="1" applyBorder="1" applyAlignment="1">
      <alignment horizontal="right" vertical="top"/>
    </xf>
    <xf numFmtId="164" fontId="61" fillId="3" borderId="1" xfId="380" applyFont="1" applyFill="1" applyBorder="1" applyAlignment="1">
      <alignment horizontal="center" vertical="top"/>
    </xf>
    <xf numFmtId="49" fontId="75" fillId="3" borderId="1" xfId="0" applyNumberFormat="1" applyFont="1" applyFill="1" applyBorder="1"/>
    <xf numFmtId="0" fontId="75" fillId="3" borderId="1" xfId="0" applyFont="1" applyFill="1" applyBorder="1" applyAlignment="1">
      <alignment wrapText="1"/>
    </xf>
    <xf numFmtId="0" fontId="64" fillId="3" borderId="1" xfId="0" applyFont="1" applyFill="1" applyBorder="1" applyAlignment="1">
      <alignment horizontal="center"/>
    </xf>
    <xf numFmtId="0" fontId="64" fillId="3" borderId="1" xfId="0" applyFont="1" applyFill="1" applyBorder="1"/>
    <xf numFmtId="0" fontId="64" fillId="3" borderId="1" xfId="0" applyFont="1" applyFill="1" applyBorder="1" applyAlignment="1">
      <alignment horizontal="justify" vertical="top"/>
    </xf>
    <xf numFmtId="4" fontId="67" fillId="3" borderId="1" xfId="0" applyNumberFormat="1" applyFont="1" applyFill="1" applyBorder="1" applyAlignment="1">
      <alignment horizontal="center"/>
    </xf>
    <xf numFmtId="4" fontId="67" fillId="3" borderId="1" xfId="0" applyNumberFormat="1" applyFont="1" applyFill="1" applyBorder="1" applyAlignment="1">
      <alignment horizontal="justify" vertical="center"/>
    </xf>
    <xf numFmtId="0" fontId="63" fillId="3" borderId="1" xfId="0" applyFont="1" applyFill="1" applyBorder="1" applyAlignment="1">
      <alignment horizontal="justify" wrapText="1"/>
    </xf>
    <xf numFmtId="0" fontId="64" fillId="3" borderId="1" xfId="0" applyFont="1" applyFill="1" applyBorder="1" applyAlignment="1">
      <alignment horizontal="center" vertical="center"/>
    </xf>
    <xf numFmtId="0" fontId="63" fillId="3" borderId="1" xfId="0" applyFont="1" applyFill="1" applyBorder="1" applyAlignment="1">
      <alignment horizontal="justify" vertical="top" wrapText="1"/>
    </xf>
    <xf numFmtId="0" fontId="61" fillId="3" borderId="1" xfId="90" applyFont="1" applyFill="1" applyBorder="1" applyAlignment="1">
      <alignment horizontal="center" vertical="center" wrapText="1"/>
    </xf>
    <xf numFmtId="4" fontId="63" fillId="3" borderId="1" xfId="0" applyNumberFormat="1" applyFont="1" applyFill="1" applyBorder="1" applyAlignment="1">
      <alignment horizontal="center" vertical="top" wrapText="1"/>
    </xf>
    <xf numFmtId="164" fontId="61" fillId="3" borderId="1" xfId="380" applyFont="1" applyFill="1" applyBorder="1" applyAlignment="1">
      <alignment vertical="center"/>
    </xf>
    <xf numFmtId="167" fontId="61" fillId="3" borderId="1" xfId="0" applyNumberFormat="1" applyFont="1" applyFill="1" applyBorder="1" applyAlignment="1">
      <alignment vertical="top" wrapText="1"/>
    </xf>
    <xf numFmtId="0" fontId="76" fillId="3" borderId="0" xfId="0" applyFont="1" applyFill="1" applyAlignment="1">
      <alignment horizontal="justify" wrapText="1"/>
    </xf>
    <xf numFmtId="0" fontId="61" fillId="3" borderId="17" xfId="0" applyFont="1" applyFill="1" applyBorder="1" applyAlignment="1">
      <alignment horizontal="justify" vertical="top" wrapText="1"/>
    </xf>
    <xf numFmtId="0" fontId="61" fillId="3" borderId="0" xfId="0" applyFont="1" applyFill="1" applyBorder="1" applyAlignment="1">
      <alignment horizontal="justify" vertical="top" wrapText="1"/>
    </xf>
    <xf numFmtId="0" fontId="61" fillId="3" borderId="1" xfId="0" applyFont="1" applyFill="1" applyBorder="1" applyAlignment="1">
      <alignment horizontal="center"/>
    </xf>
    <xf numFmtId="17" fontId="61" fillId="3" borderId="1" xfId="0" applyNumberFormat="1" applyFont="1" applyFill="1" applyBorder="1" applyAlignment="1">
      <alignment horizontal="center" vertical="center" wrapText="1"/>
    </xf>
    <xf numFmtId="0" fontId="61" fillId="3" borderId="1" xfId="3" applyFont="1" applyFill="1" applyBorder="1" applyAlignment="1">
      <alignment vertical="center" wrapText="1"/>
    </xf>
    <xf numFmtId="165" fontId="61" fillId="3" borderId="1" xfId="391" applyNumberFormat="1" applyFont="1" applyFill="1" applyBorder="1" applyAlignment="1">
      <alignment horizontal="center" vertical="center" wrapText="1"/>
    </xf>
    <xf numFmtId="168" fontId="61" fillId="3" borderId="1" xfId="0" applyNumberFormat="1" applyFont="1" applyFill="1" applyBorder="1" applyAlignment="1">
      <alignment horizontal="right"/>
    </xf>
    <xf numFmtId="164" fontId="61" fillId="3" borderId="1" xfId="380" applyFont="1" applyFill="1" applyBorder="1" applyAlignment="1">
      <alignment horizontal="right"/>
    </xf>
    <xf numFmtId="164" fontId="61" fillId="3" borderId="1" xfId="380" applyNumberFormat="1" applyFont="1" applyFill="1" applyBorder="1" applyAlignment="1">
      <alignment horizontal="center" vertical="top"/>
    </xf>
    <xf numFmtId="165" fontId="61" fillId="3" borderId="1" xfId="380" applyNumberFormat="1" applyFont="1" applyFill="1" applyBorder="1" applyAlignment="1">
      <alignment horizontal="center" vertical="top"/>
    </xf>
    <xf numFmtId="0" fontId="75" fillId="3" borderId="0" xfId="0" applyFont="1" applyFill="1"/>
    <xf numFmtId="0" fontId="67" fillId="3" borderId="10" xfId="0" applyFont="1" applyFill="1" applyBorder="1" applyAlignment="1">
      <alignment vertical="center" wrapText="1"/>
    </xf>
    <xf numFmtId="0" fontId="67" fillId="3" borderId="1" xfId="0" applyFont="1" applyFill="1" applyBorder="1" applyAlignment="1">
      <alignment vertical="center" wrapText="1"/>
    </xf>
    <xf numFmtId="164" fontId="67" fillId="3" borderId="1" xfId="380" applyFont="1" applyFill="1" applyBorder="1" applyAlignment="1">
      <alignment horizontal="center" vertical="top" wrapText="1"/>
    </xf>
    <xf numFmtId="171" fontId="67" fillId="3" borderId="0" xfId="376" applyNumberFormat="1" applyFont="1" applyFill="1" applyAlignment="1">
      <alignment horizontal="left"/>
    </xf>
    <xf numFmtId="4" fontId="67" fillId="3" borderId="1" xfId="0" applyNumberFormat="1" applyFont="1" applyFill="1" applyBorder="1" applyAlignment="1">
      <alignment horizontal="left" vertical="center" wrapText="1"/>
    </xf>
    <xf numFmtId="4" fontId="61" fillId="3" borderId="1" xfId="0" applyNumberFormat="1" applyFont="1" applyFill="1" applyBorder="1" applyAlignment="1">
      <alignment horizontal="right" vertical="center"/>
    </xf>
    <xf numFmtId="167" fontId="61" fillId="3" borderId="2" xfId="0" applyNumberFormat="1" applyFont="1" applyFill="1" applyBorder="1" applyAlignment="1">
      <alignment horizontal="center" vertical="center" wrapText="1"/>
    </xf>
    <xf numFmtId="0" fontId="67" fillId="3" borderId="1" xfId="0" applyFont="1" applyFill="1" applyBorder="1" applyAlignment="1">
      <alignment horizontal="justify" vertical="center" wrapText="1"/>
    </xf>
    <xf numFmtId="14" fontId="61" fillId="3" borderId="1" xfId="0" applyNumberFormat="1" applyFont="1" applyFill="1" applyBorder="1" applyAlignment="1">
      <alignment vertical="center" wrapText="1"/>
    </xf>
    <xf numFmtId="4" fontId="61" fillId="3" borderId="1" xfId="0" applyNumberFormat="1" applyFont="1" applyFill="1" applyBorder="1" applyAlignment="1">
      <alignment horizontal="right"/>
    </xf>
    <xf numFmtId="164" fontId="61" fillId="3" borderId="2" xfId="380" applyNumberFormat="1" applyFont="1" applyFill="1" applyBorder="1" applyAlignment="1">
      <alignment horizontal="justify" vertical="top" wrapText="1"/>
    </xf>
    <xf numFmtId="164" fontId="61" fillId="3" borderId="2" xfId="380" applyNumberFormat="1" applyFont="1" applyFill="1" applyBorder="1" applyAlignment="1">
      <alignment horizontal="center" vertical="top"/>
    </xf>
    <xf numFmtId="164" fontId="61" fillId="3" borderId="2" xfId="380" applyNumberFormat="1" applyFont="1" applyFill="1" applyBorder="1" applyAlignment="1">
      <alignment horizontal="center" vertical="top" wrapText="1"/>
    </xf>
    <xf numFmtId="167" fontId="67" fillId="3" borderId="2" xfId="0" applyNumberFormat="1" applyFont="1" applyFill="1" applyBorder="1" applyAlignment="1">
      <alignment horizontal="center" vertical="center" wrapText="1"/>
    </xf>
    <xf numFmtId="165" fontId="61" fillId="3" borderId="2" xfId="391" applyNumberFormat="1" applyFont="1" applyFill="1" applyBorder="1" applyAlignment="1">
      <alignment horizontal="center" vertical="center" wrapText="1"/>
    </xf>
    <xf numFmtId="0" fontId="61" fillId="3" borderId="2" xfId="0" applyFont="1" applyFill="1" applyBorder="1" applyAlignment="1">
      <alignment horizontal="right" wrapText="1"/>
    </xf>
    <xf numFmtId="0" fontId="77" fillId="3" borderId="1" xfId="0" applyFont="1" applyFill="1" applyBorder="1" applyAlignment="1">
      <alignment horizontal="justify" vertical="center" wrapText="1"/>
    </xf>
    <xf numFmtId="165" fontId="61" fillId="3" borderId="2" xfId="380" applyNumberFormat="1" applyFont="1" applyFill="1" applyBorder="1" applyAlignment="1">
      <alignment horizontal="center" vertical="top" wrapText="1"/>
    </xf>
    <xf numFmtId="49" fontId="61" fillId="3" borderId="1" xfId="0" applyNumberFormat="1" applyFont="1" applyFill="1" applyBorder="1" applyAlignment="1">
      <alignment horizontal="center" vertical="top"/>
    </xf>
    <xf numFmtId="166" fontId="61" fillId="3" borderId="1" xfId="0" applyNumberFormat="1" applyFont="1" applyFill="1" applyBorder="1" applyAlignment="1">
      <alignment horizontal="right" vertical="center"/>
    </xf>
    <xf numFmtId="0" fontId="61" fillId="3" borderId="0" xfId="0" applyFont="1" applyFill="1"/>
    <xf numFmtId="0" fontId="61" fillId="3" borderId="2" xfId="0" applyFont="1" applyFill="1" applyBorder="1" applyAlignment="1">
      <alignment horizontal="justify" vertical="top" wrapText="1"/>
    </xf>
    <xf numFmtId="0" fontId="78" fillId="3" borderId="0" xfId="0" applyFont="1" applyFill="1"/>
    <xf numFmtId="0" fontId="61" fillId="3" borderId="1" xfId="391" applyNumberFormat="1" applyFont="1" applyFill="1" applyBorder="1" applyAlignment="1">
      <alignment horizontal="center" vertical="center" wrapText="1"/>
    </xf>
    <xf numFmtId="0" fontId="61" fillId="3" borderId="2" xfId="0" applyFont="1" applyFill="1" applyBorder="1" applyAlignment="1">
      <alignment vertical="top" wrapText="1"/>
    </xf>
    <xf numFmtId="0" fontId="61" fillId="3" borderId="3" xfId="0" applyFont="1" applyFill="1" applyBorder="1" applyAlignment="1">
      <alignment vertical="top" wrapText="1"/>
    </xf>
    <xf numFmtId="0" fontId="67" fillId="3" borderId="1" xfId="0" applyNumberFormat="1" applyFont="1" applyFill="1" applyBorder="1" applyAlignment="1">
      <alignment horizontal="center" vertical="center" wrapText="1"/>
    </xf>
    <xf numFmtId="174" fontId="72" fillId="3" borderId="1" xfId="0" applyNumberFormat="1" applyFont="1" applyFill="1" applyBorder="1" applyAlignment="1">
      <alignment horizontal="justify" vertical="top"/>
    </xf>
    <xf numFmtId="0" fontId="72" fillId="3" borderId="1" xfId="380" applyNumberFormat="1" applyFont="1" applyFill="1" applyBorder="1" applyAlignment="1">
      <alignment horizontal="center"/>
    </xf>
    <xf numFmtId="0" fontId="67" fillId="3" borderId="1" xfId="380" applyNumberFormat="1" applyFont="1" applyFill="1" applyBorder="1" applyAlignment="1">
      <alignment horizontal="center" vertical="center" wrapText="1"/>
    </xf>
    <xf numFmtId="4" fontId="61" fillId="3" borderId="3" xfId="0" applyNumberFormat="1" applyFont="1" applyFill="1" applyBorder="1" applyAlignment="1">
      <alignment horizontal="justify" vertical="top" wrapText="1"/>
    </xf>
    <xf numFmtId="164" fontId="67" fillId="3" borderId="1" xfId="380" applyFont="1" applyFill="1" applyBorder="1" applyAlignment="1">
      <alignment horizontal="right" vertical="center" wrapText="1"/>
    </xf>
    <xf numFmtId="4" fontId="67" fillId="3" borderId="3" xfId="0" applyNumberFormat="1" applyFont="1" applyFill="1" applyBorder="1" applyAlignment="1">
      <alignment horizontal="justify" vertical="top" wrapText="1"/>
    </xf>
    <xf numFmtId="0" fontId="72" fillId="3" borderId="1" xfId="0" applyNumberFormat="1" applyFont="1" applyFill="1" applyBorder="1"/>
    <xf numFmtId="0" fontId="68" fillId="3" borderId="1" xfId="0" applyNumberFormat="1" applyFont="1" applyFill="1" applyBorder="1"/>
    <xf numFmtId="0" fontId="67" fillId="3" borderId="1" xfId="380" applyNumberFormat="1" applyFont="1" applyFill="1" applyBorder="1" applyAlignment="1">
      <alignment horizontal="center" vertical="center"/>
    </xf>
    <xf numFmtId="0" fontId="61" fillId="3" borderId="1" xfId="380" applyNumberFormat="1" applyFont="1" applyFill="1" applyBorder="1" applyAlignment="1">
      <alignment vertical="center" wrapText="1"/>
    </xf>
    <xf numFmtId="0" fontId="75" fillId="3" borderId="1" xfId="380" applyNumberFormat="1" applyFont="1" applyFill="1" applyBorder="1" applyAlignment="1">
      <alignment horizontal="center" vertical="center"/>
    </xf>
    <xf numFmtId="0" fontId="61" fillId="3" borderId="1" xfId="390" applyNumberFormat="1" applyFont="1" applyFill="1" applyBorder="1" applyAlignment="1">
      <alignment horizontal="center" vertical="center" wrapText="1"/>
    </xf>
    <xf numFmtId="0" fontId="64" fillId="3" borderId="1" xfId="380" applyNumberFormat="1" applyFont="1" applyFill="1" applyBorder="1" applyAlignment="1">
      <alignment horizontal="center" vertical="center"/>
    </xf>
    <xf numFmtId="0" fontId="61" fillId="3" borderId="1" xfId="380" applyNumberFormat="1" applyFont="1" applyFill="1" applyBorder="1" applyAlignment="1">
      <alignment horizontal="center" vertical="center"/>
    </xf>
    <xf numFmtId="165" fontId="61" fillId="3" borderId="1" xfId="380" applyNumberFormat="1" applyFont="1" applyFill="1" applyBorder="1" applyAlignment="1">
      <alignment horizontal="right" vertical="center" wrapText="1"/>
    </xf>
    <xf numFmtId="173" fontId="61" fillId="3" borderId="1" xfId="380" applyNumberFormat="1" applyFont="1" applyFill="1" applyBorder="1" applyAlignment="1">
      <alignment horizontal="right" vertical="center" wrapText="1"/>
    </xf>
    <xf numFmtId="178" fontId="61" fillId="3" borderId="1" xfId="380" applyNumberFormat="1" applyFont="1" applyFill="1" applyBorder="1" applyAlignment="1">
      <alignment horizontal="right" vertical="center" wrapText="1"/>
    </xf>
    <xf numFmtId="178" fontId="75" fillId="3" borderId="1" xfId="380" applyNumberFormat="1" applyFont="1" applyFill="1" applyBorder="1" applyAlignment="1">
      <alignment vertical="center"/>
    </xf>
    <xf numFmtId="178" fontId="64" fillId="3" borderId="1" xfId="380" applyNumberFormat="1" applyFont="1" applyFill="1" applyBorder="1" applyAlignment="1">
      <alignment vertical="center"/>
    </xf>
    <xf numFmtId="178" fontId="81" fillId="3" borderId="1" xfId="380" applyNumberFormat="1" applyFont="1" applyFill="1" applyBorder="1" applyAlignment="1">
      <alignment vertical="center"/>
    </xf>
    <xf numFmtId="178" fontId="63" fillId="3" borderId="1" xfId="380" applyNumberFormat="1" applyFont="1" applyFill="1" applyBorder="1" applyAlignment="1">
      <alignment vertical="center"/>
    </xf>
    <xf numFmtId="165" fontId="70" fillId="3" borderId="2" xfId="380" applyNumberFormat="1" applyFont="1" applyFill="1" applyBorder="1" applyAlignment="1">
      <alignment horizontal="justify" vertical="top" wrapText="1"/>
    </xf>
    <xf numFmtId="0" fontId="52" fillId="3" borderId="2" xfId="0" applyFont="1" applyFill="1" applyBorder="1" applyAlignment="1">
      <alignment horizontal="justify" vertical="top" wrapText="1"/>
    </xf>
    <xf numFmtId="4" fontId="52" fillId="3" borderId="4" xfId="0" applyNumberFormat="1" applyFont="1" applyFill="1" applyBorder="1" applyAlignment="1">
      <alignment horizontal="justify" vertical="top" wrapText="1"/>
    </xf>
    <xf numFmtId="4" fontId="24" fillId="3" borderId="2" xfId="3" applyNumberFormat="1" applyFont="1" applyFill="1" applyBorder="1" applyAlignment="1">
      <alignment horizontal="center" vertical="center" wrapText="1"/>
    </xf>
    <xf numFmtId="4" fontId="24" fillId="3" borderId="7" xfId="3" applyNumberFormat="1" applyFont="1" applyFill="1" applyBorder="1" applyAlignment="1">
      <alignment horizontal="center" vertical="center" wrapText="1"/>
    </xf>
    <xf numFmtId="4" fontId="24" fillId="3" borderId="8" xfId="3" applyNumberFormat="1" applyFont="1" applyFill="1" applyBorder="1" applyAlignment="1">
      <alignment horizontal="center" vertical="center" wrapText="1"/>
    </xf>
    <xf numFmtId="4" fontId="24" fillId="3" borderId="40" xfId="3"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24" fillId="3" borderId="2" xfId="0" applyNumberFormat="1" applyFont="1" applyFill="1" applyBorder="1" applyAlignment="1">
      <alignment horizontal="center" vertical="center"/>
    </xf>
    <xf numFmtId="0" fontId="24" fillId="3" borderId="3" xfId="0" applyNumberFormat="1" applyFont="1" applyFill="1" applyBorder="1" applyAlignment="1">
      <alignment horizontal="center" vertical="center"/>
    </xf>
    <xf numFmtId="4" fontId="24" fillId="3" borderId="2" xfId="0" applyNumberFormat="1" applyFont="1" applyFill="1" applyBorder="1" applyAlignment="1">
      <alignment horizontal="justify" vertical="center" wrapText="1"/>
    </xf>
    <xf numFmtId="4" fontId="24" fillId="3" borderId="3" xfId="0" applyNumberFormat="1" applyFont="1" applyFill="1" applyBorder="1" applyAlignment="1">
      <alignment horizontal="justify" vertical="center" wrapText="1"/>
    </xf>
    <xf numFmtId="4" fontId="24" fillId="3" borderId="10" xfId="0" applyNumberFormat="1" applyFont="1" applyFill="1" applyBorder="1" applyAlignment="1">
      <alignment horizontal="center" vertical="top" wrapText="1"/>
    </xf>
    <xf numFmtId="0" fontId="24" fillId="3" borderId="2" xfId="3" applyFont="1" applyFill="1" applyBorder="1" applyAlignment="1">
      <alignment horizontal="justify" vertical="center" wrapText="1"/>
    </xf>
    <xf numFmtId="0" fontId="24" fillId="3" borderId="3" xfId="3" applyFont="1" applyFill="1" applyBorder="1" applyAlignment="1">
      <alignment horizontal="justify" vertical="center" wrapText="1"/>
    </xf>
    <xf numFmtId="0" fontId="24" fillId="3" borderId="8"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top" wrapText="1"/>
    </xf>
    <xf numFmtId="0" fontId="24" fillId="3" borderId="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3" xfId="3" applyFont="1" applyFill="1" applyBorder="1" applyAlignment="1">
      <alignment horizontal="center" vertical="center" wrapText="1"/>
    </xf>
    <xf numFmtId="4" fontId="27" fillId="3" borderId="1" xfId="0" applyNumberFormat="1" applyFont="1" applyFill="1" applyBorder="1" applyAlignment="1">
      <alignment horizontal="center"/>
    </xf>
    <xf numFmtId="4" fontId="27" fillId="3" borderId="4" xfId="0" applyNumberFormat="1" applyFont="1" applyFill="1" applyBorder="1" applyAlignment="1">
      <alignment horizontal="center"/>
    </xf>
    <xf numFmtId="0" fontId="61" fillId="3" borderId="1" xfId="0" applyFont="1" applyFill="1" applyBorder="1" applyAlignment="1">
      <alignment horizontal="center" vertical="center" wrapText="1"/>
    </xf>
    <xf numFmtId="0" fontId="61" fillId="3" borderId="1" xfId="0" applyNumberFormat="1" applyFont="1" applyFill="1" applyBorder="1" applyAlignment="1">
      <alignment horizontal="center" vertical="top"/>
    </xf>
    <xf numFmtId="0" fontId="61" fillId="3" borderId="1" xfId="0" applyFont="1" applyFill="1" applyBorder="1" applyAlignment="1">
      <alignment horizontal="justify" vertical="center" wrapText="1"/>
    </xf>
    <xf numFmtId="4" fontId="61" fillId="3" borderId="1" xfId="0" applyNumberFormat="1" applyFont="1" applyFill="1" applyBorder="1" applyAlignment="1">
      <alignment horizontal="justify" vertical="center" wrapText="1"/>
    </xf>
    <xf numFmtId="167" fontId="61" fillId="3" borderId="2" xfId="0" applyNumberFormat="1" applyFont="1" applyFill="1" applyBorder="1" applyAlignment="1">
      <alignment horizontal="justify" vertical="top" wrapText="1"/>
    </xf>
    <xf numFmtId="164" fontId="61" fillId="3" borderId="1" xfId="380" applyFont="1" applyFill="1" applyBorder="1" applyAlignment="1">
      <alignment horizontal="center" vertical="center" wrapText="1"/>
    </xf>
    <xf numFmtId="0" fontId="61" fillId="3" borderId="1" xfId="0" applyFont="1" applyFill="1" applyBorder="1" applyAlignment="1">
      <alignment horizontal="justify" vertical="center"/>
    </xf>
    <xf numFmtId="0" fontId="67" fillId="3" borderId="1" xfId="0" applyFont="1" applyFill="1" applyBorder="1" applyAlignment="1">
      <alignment horizontal="center" vertical="center" wrapText="1"/>
    </xf>
    <xf numFmtId="0" fontId="61" fillId="3" borderId="2" xfId="0" applyFont="1" applyFill="1" applyBorder="1" applyAlignment="1">
      <alignment horizontal="center" vertical="top" wrapText="1"/>
    </xf>
    <xf numFmtId="0" fontId="61" fillId="3" borderId="3" xfId="0" applyFont="1" applyFill="1" applyBorder="1" applyAlignment="1">
      <alignment horizontal="center" vertical="top" wrapText="1"/>
    </xf>
    <xf numFmtId="0" fontId="61" fillId="3" borderId="2" xfId="0" applyFont="1" applyFill="1" applyBorder="1" applyAlignment="1">
      <alignment horizontal="center" vertical="center" wrapText="1"/>
    </xf>
    <xf numFmtId="164" fontId="70" fillId="3" borderId="1" xfId="380" applyFont="1" applyFill="1" applyBorder="1" applyAlignment="1">
      <alignment horizontal="center" vertical="top" wrapText="1"/>
    </xf>
    <xf numFmtId="0" fontId="70" fillId="3" borderId="2" xfId="0" applyFont="1" applyFill="1" applyBorder="1" applyAlignment="1">
      <alignment horizontal="justify" vertical="top" wrapText="1"/>
    </xf>
    <xf numFmtId="164" fontId="25" fillId="3" borderId="0" xfId="0" applyNumberFormat="1" applyFont="1" applyFill="1" applyBorder="1"/>
    <xf numFmtId="0" fontId="63" fillId="3" borderId="1" xfId="380" applyNumberFormat="1" applyFont="1" applyFill="1" applyBorder="1" applyAlignment="1">
      <alignment horizontal="center" vertical="center" wrapText="1"/>
    </xf>
    <xf numFmtId="164" fontId="25" fillId="3" borderId="0" xfId="0" applyNumberFormat="1" applyFont="1" applyFill="1" applyAlignment="1">
      <alignment vertical="center"/>
    </xf>
    <xf numFmtId="164" fontId="25" fillId="3" borderId="37" xfId="0" applyNumberFormat="1" applyFont="1" applyFill="1" applyBorder="1"/>
    <xf numFmtId="4" fontId="27" fillId="3" borderId="15" xfId="0" applyNumberFormat="1" applyFont="1" applyFill="1" applyBorder="1" applyAlignment="1">
      <alignment horizontal="center" vertical="center"/>
    </xf>
    <xf numFmtId="172" fontId="27" fillId="3" borderId="20" xfId="0" applyNumberFormat="1" applyFont="1" applyFill="1" applyBorder="1" applyAlignment="1">
      <alignment horizontal="center"/>
    </xf>
    <xf numFmtId="179" fontId="27" fillId="3" borderId="1" xfId="0" applyNumberFormat="1" applyFont="1" applyFill="1" applyBorder="1" applyAlignment="1">
      <alignment horizontal="center"/>
    </xf>
    <xf numFmtId="172" fontId="27" fillId="3" borderId="26" xfId="380" applyNumberFormat="1" applyFont="1" applyFill="1" applyBorder="1"/>
    <xf numFmtId="0" fontId="82" fillId="3" borderId="2" xfId="0" applyFont="1" applyFill="1" applyBorder="1" applyAlignment="1">
      <alignment horizontal="justify" vertical="top" wrapText="1"/>
    </xf>
    <xf numFmtId="4" fontId="27" fillId="3" borderId="34" xfId="0" applyNumberFormat="1" applyFont="1" applyFill="1" applyBorder="1" applyAlignment="1">
      <alignment horizontal="center"/>
    </xf>
    <xf numFmtId="179" fontId="27" fillId="3" borderId="34" xfId="0" applyNumberFormat="1" applyFont="1" applyFill="1" applyBorder="1" applyAlignment="1">
      <alignment horizontal="center"/>
    </xf>
    <xf numFmtId="4" fontId="24" fillId="3" borderId="1" xfId="3" applyNumberFormat="1" applyFont="1" applyFill="1" applyBorder="1" applyAlignment="1">
      <alignment horizontal="center" vertical="top" wrapText="1"/>
    </xf>
    <xf numFmtId="2" fontId="61" fillId="3" borderId="1" xfId="380" applyNumberFormat="1" applyFont="1" applyFill="1" applyBorder="1" applyAlignment="1">
      <alignment horizontal="center" vertical="center"/>
    </xf>
    <xf numFmtId="0" fontId="61" fillId="3" borderId="1" xfId="0" applyNumberFormat="1" applyFont="1" applyFill="1" applyBorder="1" applyAlignment="1">
      <alignment horizontal="center" vertical="center" wrapText="1"/>
    </xf>
    <xf numFmtId="0" fontId="61" fillId="3" borderId="1" xfId="0" applyNumberFormat="1" applyFont="1" applyFill="1" applyBorder="1" applyAlignment="1">
      <alignment horizontal="right" vertical="center"/>
    </xf>
    <xf numFmtId="0" fontId="61" fillId="3" borderId="1" xfId="0" applyNumberFormat="1" applyFont="1" applyFill="1" applyBorder="1" applyAlignment="1">
      <alignment horizontal="right"/>
    </xf>
    <xf numFmtId="0" fontId="64" fillId="3" borderId="0" xfId="0" applyNumberFormat="1" applyFont="1" applyFill="1"/>
    <xf numFmtId="0" fontId="61" fillId="3" borderId="1" xfId="350" applyFont="1" applyFill="1" applyBorder="1" applyAlignment="1">
      <alignment horizontal="justify" vertical="center" wrapText="1"/>
    </xf>
    <xf numFmtId="167" fontId="24" fillId="3" borderId="2" xfId="0" applyNumberFormat="1" applyFont="1" applyFill="1" applyBorder="1" applyAlignment="1">
      <alignment horizontal="center" vertical="top" wrapText="1"/>
    </xf>
    <xf numFmtId="164" fontId="24" fillId="3" borderId="1" xfId="380" applyFont="1" applyFill="1" applyBorder="1" applyAlignment="1">
      <alignment horizontal="justify" vertical="top" wrapText="1"/>
    </xf>
    <xf numFmtId="0" fontId="54" fillId="3" borderId="13" xfId="0" applyFont="1" applyFill="1" applyBorder="1" applyAlignment="1">
      <alignment horizontal="center" vertical="top" wrapText="1"/>
    </xf>
    <xf numFmtId="0" fontId="24" fillId="3" borderId="1" xfId="0" applyFont="1" applyFill="1" applyBorder="1" applyAlignment="1">
      <alignment horizontal="center" vertical="top"/>
    </xf>
    <xf numFmtId="0" fontId="24" fillId="3" borderId="1" xfId="0" applyFont="1" applyFill="1" applyBorder="1" applyAlignment="1">
      <alignment horizontal="justify" wrapText="1"/>
    </xf>
    <xf numFmtId="4" fontId="24" fillId="3" borderId="1" xfId="90" applyNumberFormat="1" applyFont="1" applyFill="1" applyBorder="1" applyAlignment="1">
      <alignment horizontal="justify" vertical="top" wrapText="1"/>
    </xf>
    <xf numFmtId="166" fontId="24" fillId="3" borderId="1" xfId="390" applyNumberFormat="1" applyFont="1" applyFill="1" applyBorder="1" applyAlignment="1">
      <alignment horizontal="center" vertical="top" wrapText="1"/>
    </xf>
    <xf numFmtId="0" fontId="24" fillId="3" borderId="1" xfId="380" applyNumberFormat="1" applyFont="1" applyFill="1" applyBorder="1" applyAlignment="1">
      <alignment horizontal="justify" vertical="top" wrapText="1"/>
    </xf>
    <xf numFmtId="164" fontId="24" fillId="3" borderId="3" xfId="380" applyFont="1" applyFill="1" applyBorder="1" applyAlignment="1">
      <alignment horizontal="center" vertical="top"/>
    </xf>
    <xf numFmtId="10" fontId="24" fillId="3" borderId="1" xfId="0" applyNumberFormat="1" applyFont="1" applyFill="1" applyBorder="1" applyAlignment="1">
      <alignment vertical="top"/>
    </xf>
    <xf numFmtId="171" fontId="24" fillId="3" borderId="1" xfId="376" applyNumberFormat="1" applyFont="1" applyFill="1" applyBorder="1" applyAlignment="1">
      <alignment vertical="top" wrapText="1"/>
    </xf>
    <xf numFmtId="178" fontId="24" fillId="3" borderId="2" xfId="0" applyNumberFormat="1" applyFont="1" applyFill="1" applyBorder="1" applyAlignment="1">
      <alignment vertical="top"/>
    </xf>
    <xf numFmtId="0" fontId="24" fillId="3" borderId="3" xfId="380" applyNumberFormat="1" applyFont="1" applyFill="1" applyBorder="1" applyAlignment="1">
      <alignment horizontal="justify" vertical="top" wrapText="1"/>
    </xf>
    <xf numFmtId="0" fontId="24" fillId="3" borderId="3" xfId="0" applyNumberFormat="1" applyFont="1" applyFill="1" applyBorder="1" applyAlignment="1">
      <alignment horizontal="center" vertical="top"/>
    </xf>
    <xf numFmtId="166" fontId="24" fillId="3" borderId="7" xfId="380" applyNumberFormat="1" applyFont="1" applyFill="1" applyBorder="1" applyAlignment="1">
      <alignment horizontal="center" vertical="top"/>
    </xf>
    <xf numFmtId="166" fontId="24" fillId="3" borderId="3" xfId="380" applyNumberFormat="1" applyFont="1" applyFill="1" applyBorder="1" applyAlignment="1">
      <alignment horizontal="center" vertical="top"/>
    </xf>
    <xf numFmtId="9" fontId="24" fillId="3" borderId="3" xfId="376" applyFont="1" applyFill="1" applyBorder="1" applyAlignment="1">
      <alignment horizontal="center" vertical="top" wrapText="1"/>
    </xf>
    <xf numFmtId="178" fontId="24" fillId="3" borderId="2" xfId="0" applyNumberFormat="1" applyFont="1" applyFill="1" applyBorder="1" applyAlignment="1">
      <alignment horizontal="left" vertical="top" indent="1"/>
    </xf>
    <xf numFmtId="0" fontId="24" fillId="3" borderId="2" xfId="0" applyFont="1" applyFill="1" applyBorder="1" applyAlignment="1">
      <alignment horizontal="justify" vertical="top" wrapText="1"/>
    </xf>
    <xf numFmtId="164" fontId="61" fillId="3" borderId="1" xfId="380" applyFont="1" applyFill="1" applyBorder="1" applyAlignment="1">
      <alignment horizontal="justify" vertical="top" wrapText="1"/>
    </xf>
    <xf numFmtId="170" fontId="24" fillId="3" borderId="10" xfId="380" applyNumberFormat="1" applyFont="1" applyFill="1" applyBorder="1" applyAlignment="1">
      <alignment horizontal="center" vertical="top" wrapText="1"/>
    </xf>
    <xf numFmtId="166" fontId="24" fillId="3" borderId="1" xfId="380" applyNumberFormat="1" applyFont="1" applyFill="1" applyBorder="1" applyAlignment="1">
      <alignment horizontal="center" vertical="top" wrapText="1"/>
    </xf>
    <xf numFmtId="164" fontId="24" fillId="3" borderId="1" xfId="380" applyNumberFormat="1" applyFont="1" applyFill="1" applyBorder="1" applyAlignment="1">
      <alignment horizontal="center" vertical="top"/>
    </xf>
    <xf numFmtId="165" fontId="24" fillId="3" borderId="1" xfId="380" applyNumberFormat="1" applyFont="1" applyFill="1" applyBorder="1" applyAlignment="1">
      <alignment horizontal="center" vertical="top"/>
    </xf>
    <xf numFmtId="0" fontId="24" fillId="3" borderId="10" xfId="0" applyFont="1" applyFill="1" applyBorder="1" applyAlignment="1">
      <alignment horizontal="justify" wrapText="1"/>
    </xf>
    <xf numFmtId="0" fontId="25" fillId="3" borderId="0" xfId="0" applyFont="1" applyFill="1" applyBorder="1" applyAlignment="1">
      <alignment vertical="center"/>
    </xf>
    <xf numFmtId="0" fontId="23" fillId="3" borderId="9" xfId="0" applyFont="1" applyFill="1" applyBorder="1" applyAlignment="1">
      <alignment vertical="center"/>
    </xf>
    <xf numFmtId="176" fontId="27" fillId="3" borderId="15" xfId="0" applyNumberFormat="1" applyFont="1" applyFill="1" applyBorder="1" applyAlignment="1">
      <alignment horizontal="center" vertical="center" wrapText="1"/>
    </xf>
    <xf numFmtId="166" fontId="24" fillId="3" borderId="24" xfId="380" applyNumberFormat="1" applyFont="1" applyFill="1" applyBorder="1" applyAlignment="1">
      <alignment vertical="center" wrapText="1"/>
    </xf>
    <xf numFmtId="166" fontId="24" fillId="3" borderId="20" xfId="380" applyNumberFormat="1" applyFont="1" applyFill="1" applyBorder="1" applyAlignment="1">
      <alignment vertical="center" wrapText="1"/>
    </xf>
    <xf numFmtId="165" fontId="24" fillId="3" borderId="1" xfId="380" applyNumberFormat="1" applyFont="1" applyFill="1" applyBorder="1" applyAlignment="1">
      <alignment horizontal="center" vertical="center" wrapText="1"/>
    </xf>
    <xf numFmtId="168" fontId="24" fillId="3" borderId="1" xfId="380" applyNumberFormat="1" applyFont="1" applyFill="1" applyBorder="1" applyAlignment="1">
      <alignment horizontal="right" vertical="center"/>
    </xf>
    <xf numFmtId="165" fontId="24" fillId="3" borderId="20" xfId="380" applyNumberFormat="1" applyFont="1" applyFill="1" applyBorder="1" applyAlignment="1">
      <alignment vertical="center"/>
    </xf>
    <xf numFmtId="165" fontId="24" fillId="3" borderId="4" xfId="380" applyNumberFormat="1" applyFont="1" applyFill="1" applyBorder="1" applyAlignment="1">
      <alignment horizontal="center" vertical="center" wrapText="1"/>
    </xf>
    <xf numFmtId="184" fontId="24" fillId="3" borderId="4" xfId="380" applyNumberFormat="1" applyFont="1" applyFill="1" applyBorder="1" applyAlignment="1">
      <alignment horizontal="center" vertical="center" wrapText="1"/>
    </xf>
    <xf numFmtId="168" fontId="24" fillId="3" borderId="4" xfId="380" applyNumberFormat="1" applyFont="1" applyFill="1" applyBorder="1" applyAlignment="1">
      <alignment horizontal="right" vertical="center" wrapText="1"/>
    </xf>
    <xf numFmtId="166" fontId="24" fillId="3" borderId="2" xfId="380" applyNumberFormat="1" applyFont="1" applyFill="1" applyBorder="1" applyAlignment="1">
      <alignment horizontal="center" vertical="center" wrapText="1"/>
    </xf>
    <xf numFmtId="168" fontId="24" fillId="3" borderId="2" xfId="380" applyNumberFormat="1" applyFont="1" applyFill="1" applyBorder="1" applyAlignment="1">
      <alignment horizontal="center" vertical="center" wrapText="1"/>
    </xf>
    <xf numFmtId="166" fontId="24" fillId="3" borderId="8" xfId="380" applyNumberFormat="1" applyFont="1" applyFill="1" applyBorder="1" applyAlignment="1">
      <alignment horizontal="center" vertical="center" wrapText="1"/>
    </xf>
    <xf numFmtId="168" fontId="24" fillId="3" borderId="8" xfId="380" applyNumberFormat="1" applyFont="1" applyFill="1" applyBorder="1" applyAlignment="1">
      <alignment horizontal="center" vertical="center" wrapText="1"/>
    </xf>
    <xf numFmtId="164" fontId="27" fillId="3" borderId="4" xfId="380" applyNumberFormat="1" applyFont="1" applyFill="1" applyBorder="1" applyAlignment="1">
      <alignment vertical="center"/>
    </xf>
    <xf numFmtId="165" fontId="27" fillId="3" borderId="26" xfId="380" applyNumberFormat="1" applyFont="1" applyFill="1" applyBorder="1" applyAlignment="1">
      <alignment vertical="center"/>
    </xf>
    <xf numFmtId="164" fontId="27" fillId="3" borderId="26" xfId="380" applyNumberFormat="1" applyFont="1" applyFill="1" applyBorder="1" applyAlignment="1">
      <alignment vertical="center"/>
    </xf>
    <xf numFmtId="166" fontId="27" fillId="3" borderId="26" xfId="380" applyNumberFormat="1" applyFont="1" applyFill="1" applyBorder="1" applyAlignment="1">
      <alignment vertical="center"/>
    </xf>
    <xf numFmtId="4" fontId="56" fillId="3" borderId="34" xfId="0" applyNumberFormat="1" applyFont="1" applyFill="1" applyBorder="1" applyAlignment="1">
      <alignment horizontal="center"/>
    </xf>
    <xf numFmtId="4" fontId="56" fillId="3" borderId="15" xfId="0" applyNumberFormat="1" applyFont="1" applyFill="1" applyBorder="1" applyAlignment="1">
      <alignment horizontal="center"/>
    </xf>
    <xf numFmtId="166" fontId="24" fillId="3" borderId="20" xfId="380" applyNumberFormat="1" applyFont="1" applyFill="1" applyBorder="1" applyAlignment="1">
      <alignment horizontal="center" vertical="center" wrapText="1"/>
    </xf>
    <xf numFmtId="166" fontId="24" fillId="3" borderId="3" xfId="380" applyNumberFormat="1" applyFont="1" applyFill="1" applyBorder="1" applyAlignment="1">
      <alignment horizontal="justify" vertical="center" wrapText="1"/>
    </xf>
    <xf numFmtId="166" fontId="56" fillId="3" borderId="20" xfId="380" applyNumberFormat="1" applyFont="1" applyFill="1" applyBorder="1" applyAlignment="1">
      <alignment vertical="center"/>
    </xf>
    <xf numFmtId="178" fontId="27" fillId="3" borderId="26" xfId="380" applyNumberFormat="1" applyFont="1" applyFill="1" applyBorder="1" applyAlignment="1">
      <alignment vertical="center"/>
    </xf>
    <xf numFmtId="178" fontId="27" fillId="3" borderId="36" xfId="380" applyNumberFormat="1" applyFont="1" applyFill="1" applyBorder="1" applyAlignment="1">
      <alignment vertical="center"/>
    </xf>
    <xf numFmtId="166" fontId="27" fillId="3" borderId="20" xfId="380" applyNumberFormat="1" applyFont="1" applyFill="1" applyBorder="1" applyAlignment="1">
      <alignment horizontal="center" vertical="center" wrapText="1"/>
    </xf>
    <xf numFmtId="4" fontId="27" fillId="3" borderId="5" xfId="380" applyNumberFormat="1" applyFont="1" applyFill="1" applyBorder="1" applyAlignment="1">
      <alignment horizontal="center" vertical="center" wrapText="1"/>
    </xf>
    <xf numFmtId="166" fontId="24" fillId="3" borderId="24" xfId="380" applyNumberFormat="1" applyFont="1" applyFill="1" applyBorder="1" applyAlignment="1">
      <alignment horizontal="center" vertical="center" wrapText="1"/>
    </xf>
    <xf numFmtId="0" fontId="27" fillId="3" borderId="1" xfId="0" applyNumberFormat="1" applyFont="1" applyFill="1" applyBorder="1" applyAlignment="1">
      <alignment horizontal="left" vertical="center"/>
    </xf>
    <xf numFmtId="164" fontId="27" fillId="3" borderId="1" xfId="380" applyNumberFormat="1" applyFont="1" applyFill="1" applyBorder="1" applyAlignment="1">
      <alignment horizontal="center" vertical="center" wrapText="1"/>
    </xf>
    <xf numFmtId="173" fontId="24" fillId="3" borderId="1" xfId="380" applyNumberFormat="1" applyFont="1" applyFill="1" applyBorder="1" applyAlignment="1">
      <alignment horizontal="center" vertical="center" wrapText="1"/>
    </xf>
    <xf numFmtId="172" fontId="39" fillId="3" borderId="0" xfId="376" applyNumberFormat="1" applyFont="1" applyFill="1"/>
    <xf numFmtId="164" fontId="27" fillId="3" borderId="24" xfId="380" applyNumberFormat="1" applyFont="1" applyFill="1" applyBorder="1" applyAlignment="1">
      <alignment vertical="center"/>
    </xf>
    <xf numFmtId="164" fontId="27" fillId="3" borderId="3" xfId="380" applyNumberFormat="1" applyFont="1" applyFill="1" applyBorder="1" applyAlignment="1">
      <alignment vertical="center"/>
    </xf>
    <xf numFmtId="166" fontId="24" fillId="3" borderId="38" xfId="380" applyNumberFormat="1" applyFont="1" applyFill="1" applyBorder="1" applyAlignment="1">
      <alignment horizontal="center" vertical="center" wrapText="1"/>
    </xf>
    <xf numFmtId="166" fontId="24" fillId="3" borderId="39" xfId="380" applyNumberFormat="1" applyFont="1" applyFill="1" applyBorder="1" applyAlignment="1">
      <alignment horizontal="center" vertical="center" wrapText="1"/>
    </xf>
    <xf numFmtId="0" fontId="27" fillId="3" borderId="26" xfId="0" applyNumberFormat="1" applyFont="1" applyFill="1" applyBorder="1"/>
    <xf numFmtId="0" fontId="27" fillId="3" borderId="36" xfId="0" applyNumberFormat="1" applyFont="1" applyFill="1" applyBorder="1"/>
    <xf numFmtId="164" fontId="27" fillId="3" borderId="26" xfId="380" applyNumberFormat="1" applyFont="1" applyFill="1" applyBorder="1" applyAlignment="1">
      <alignment horizontal="center"/>
    </xf>
    <xf numFmtId="4" fontId="24" fillId="3" borderId="16" xfId="0" applyNumberFormat="1" applyFont="1" applyFill="1" applyBorder="1" applyAlignment="1">
      <alignment vertical="center"/>
    </xf>
    <xf numFmtId="172" fontId="24" fillId="3" borderId="24" xfId="384" applyNumberFormat="1" applyFont="1" applyFill="1" applyBorder="1" applyAlignment="1">
      <alignment horizontal="center" vertical="center" wrapText="1"/>
    </xf>
    <xf numFmtId="179" fontId="24" fillId="3" borderId="3" xfId="384" applyNumberFormat="1" applyFont="1" applyFill="1" applyBorder="1" applyAlignment="1">
      <alignment horizontal="center" vertical="center" wrapText="1"/>
    </xf>
    <xf numFmtId="172" fontId="24" fillId="3" borderId="3" xfId="0" applyNumberFormat="1" applyFont="1" applyFill="1" applyBorder="1"/>
    <xf numFmtId="172" fontId="24" fillId="3" borderId="5" xfId="384" applyNumberFormat="1" applyFont="1" applyFill="1" applyBorder="1" applyAlignment="1">
      <alignment horizontal="center" vertical="center" wrapText="1"/>
    </xf>
    <xf numFmtId="4" fontId="24" fillId="3" borderId="3" xfId="384" applyNumberFormat="1" applyFont="1" applyFill="1" applyBorder="1" applyAlignment="1">
      <alignment horizontal="center" vertical="center" wrapText="1"/>
    </xf>
    <xf numFmtId="0" fontId="24" fillId="3" borderId="10" xfId="0" applyNumberFormat="1" applyFont="1" applyFill="1" applyBorder="1" applyAlignment="1">
      <alignment horizontal="left" vertical="center"/>
    </xf>
    <xf numFmtId="0" fontId="24" fillId="3" borderId="21" xfId="0" applyFont="1" applyFill="1" applyBorder="1" applyAlignment="1">
      <alignment horizontal="center" vertical="top" wrapText="1"/>
    </xf>
    <xf numFmtId="4" fontId="24" fillId="3" borderId="1" xfId="384" applyNumberFormat="1" applyFont="1" applyFill="1" applyBorder="1" applyAlignment="1">
      <alignment horizontal="center" vertical="center" wrapText="1"/>
    </xf>
    <xf numFmtId="171" fontId="45" fillId="3" borderId="0" xfId="0" applyNumberFormat="1" applyFont="1" applyFill="1"/>
    <xf numFmtId="16" fontId="24" fillId="3" borderId="10" xfId="0" applyNumberFormat="1" applyFont="1" applyFill="1" applyBorder="1" applyAlignment="1">
      <alignment horizontal="left" vertical="center"/>
    </xf>
    <xf numFmtId="0" fontId="24" fillId="3" borderId="9" xfId="0" applyFont="1" applyFill="1" applyBorder="1" applyAlignment="1">
      <alignment horizontal="center" vertical="top" wrapText="1"/>
    </xf>
    <xf numFmtId="49" fontId="24" fillId="3" borderId="1" xfId="16992" applyNumberFormat="1" applyFont="1" applyFill="1" applyBorder="1" applyAlignment="1">
      <alignment horizontal="center" vertical="center" wrapText="1"/>
    </xf>
    <xf numFmtId="0" fontId="24" fillId="3" borderId="10" xfId="0" applyNumberFormat="1" applyFont="1" applyFill="1" applyBorder="1"/>
    <xf numFmtId="4" fontId="24" fillId="3" borderId="9" xfId="0" applyNumberFormat="1" applyFont="1" applyFill="1" applyBorder="1" applyAlignment="1">
      <alignment horizontal="center" vertical="top" wrapText="1"/>
    </xf>
    <xf numFmtId="171" fontId="23" fillId="3" borderId="0" xfId="376" applyNumberFormat="1" applyFont="1" applyFill="1" applyAlignment="1">
      <alignment vertical="center"/>
    </xf>
    <xf numFmtId="174" fontId="24" fillId="3" borderId="20" xfId="0" applyNumberFormat="1" applyFont="1" applyFill="1" applyBorder="1" applyAlignment="1">
      <alignment vertical="center"/>
    </xf>
    <xf numFmtId="179" fontId="24" fillId="3" borderId="4" xfId="0" applyNumberFormat="1" applyFont="1" applyFill="1" applyBorder="1" applyAlignment="1">
      <alignment vertical="center"/>
    </xf>
    <xf numFmtId="4" fontId="24" fillId="3" borderId="16" xfId="0" applyNumberFormat="1" applyFont="1" applyFill="1" applyBorder="1"/>
    <xf numFmtId="174" fontId="24" fillId="3" borderId="24" xfId="0" applyNumberFormat="1" applyFont="1" applyFill="1" applyBorder="1" applyAlignment="1">
      <alignment vertical="center"/>
    </xf>
    <xf numFmtId="174" fontId="24" fillId="3" borderId="5" xfId="0" applyNumberFormat="1" applyFont="1" applyFill="1" applyBorder="1" applyAlignment="1">
      <alignment vertical="center"/>
    </xf>
    <xf numFmtId="0" fontId="32" fillId="3" borderId="3" xfId="0" applyFont="1" applyFill="1" applyBorder="1" applyAlignment="1">
      <alignment horizontal="center" vertical="center" wrapText="1"/>
    </xf>
    <xf numFmtId="4" fontId="27" fillId="3" borderId="3" xfId="0" applyNumberFormat="1" applyFont="1" applyFill="1" applyBorder="1"/>
    <xf numFmtId="0" fontId="27" fillId="3" borderId="7" xfId="0" applyFont="1" applyFill="1" applyBorder="1" applyAlignment="1">
      <alignment horizontal="justify" vertical="center" wrapText="1"/>
    </xf>
    <xf numFmtId="4" fontId="27" fillId="3" borderId="0" xfId="0" applyNumberFormat="1" applyFont="1" applyFill="1" applyBorder="1" applyAlignment="1">
      <alignment horizontal="center" vertical="top" wrapText="1"/>
    </xf>
    <xf numFmtId="172" fontId="27" fillId="3" borderId="24" xfId="0" applyNumberFormat="1" applyFont="1" applyFill="1" applyBorder="1" applyAlignment="1">
      <alignment vertical="center"/>
    </xf>
    <xf numFmtId="177" fontId="27" fillId="3" borderId="3" xfId="384" applyNumberFormat="1" applyFont="1" applyFill="1" applyBorder="1" applyAlignment="1">
      <alignment horizontal="center" vertical="center" wrapText="1"/>
    </xf>
    <xf numFmtId="172" fontId="27" fillId="3" borderId="3" xfId="0" applyNumberFormat="1" applyFont="1" applyFill="1" applyBorder="1"/>
    <xf numFmtId="177" fontId="27" fillId="3" borderId="5" xfId="384" applyNumberFormat="1" applyFont="1" applyFill="1" applyBorder="1" applyAlignment="1">
      <alignment horizontal="center" vertical="center" wrapText="1"/>
    </xf>
    <xf numFmtId="4" fontId="27" fillId="3" borderId="24" xfId="0" applyNumberFormat="1" applyFont="1" applyFill="1" applyBorder="1" applyAlignment="1">
      <alignment horizontal="center" vertical="center"/>
    </xf>
    <xf numFmtId="4" fontId="27" fillId="3" borderId="1" xfId="384" applyNumberFormat="1" applyFont="1" applyFill="1" applyBorder="1" applyAlignment="1">
      <alignment horizontal="center" vertical="center" wrapText="1"/>
    </xf>
    <xf numFmtId="171" fontId="60" fillId="3" borderId="0" xfId="376" applyNumberFormat="1" applyFont="1" applyFill="1"/>
    <xf numFmtId="0" fontId="39" fillId="3" borderId="13" xfId="0" applyFont="1" applyFill="1" applyBorder="1" applyAlignment="1">
      <alignment horizontal="center" vertical="center" wrapText="1"/>
    </xf>
    <xf numFmtId="177" fontId="24" fillId="3" borderId="1" xfId="384" applyNumberFormat="1" applyFont="1" applyFill="1" applyBorder="1" applyAlignment="1">
      <alignment horizontal="center" vertical="center" wrapText="1"/>
    </xf>
    <xf numFmtId="177" fontId="24" fillId="3" borderId="4" xfId="384" applyNumberFormat="1" applyFont="1" applyFill="1" applyBorder="1" applyAlignment="1">
      <alignment horizontal="center" vertical="center" wrapText="1"/>
    </xf>
    <xf numFmtId="4" fontId="24" fillId="3" borderId="20" xfId="0" applyNumberFormat="1" applyFont="1" applyFill="1" applyBorder="1" applyAlignment="1">
      <alignment horizontal="center" vertical="center"/>
    </xf>
    <xf numFmtId="164" fontId="24" fillId="3" borderId="20" xfId="0" applyNumberFormat="1" applyFont="1" applyFill="1" applyBorder="1" applyAlignment="1">
      <alignment vertical="center"/>
    </xf>
    <xf numFmtId="4" fontId="24" fillId="3" borderId="3" xfId="0" applyNumberFormat="1" applyFont="1" applyFill="1" applyBorder="1" applyAlignment="1">
      <alignment vertical="center" wrapText="1"/>
    </xf>
    <xf numFmtId="172" fontId="24" fillId="3" borderId="24" xfId="0" applyNumberFormat="1" applyFont="1" applyFill="1" applyBorder="1" applyAlignment="1">
      <alignment vertical="center"/>
    </xf>
    <xf numFmtId="172" fontId="24" fillId="3" borderId="5" xfId="0" applyNumberFormat="1" applyFont="1" applyFill="1" applyBorder="1" applyAlignment="1">
      <alignment vertical="center"/>
    </xf>
    <xf numFmtId="4" fontId="24" fillId="3" borderId="20" xfId="0" applyNumberFormat="1" applyFont="1" applyFill="1" applyBorder="1" applyAlignment="1">
      <alignment horizontal="center"/>
    </xf>
    <xf numFmtId="4" fontId="24" fillId="3" borderId="1" xfId="380" applyNumberFormat="1" applyFont="1" applyFill="1" applyBorder="1" applyAlignment="1">
      <alignment horizontal="center" vertical="center" wrapText="1"/>
    </xf>
    <xf numFmtId="4" fontId="24" fillId="3" borderId="2" xfId="0" applyNumberFormat="1" applyFont="1" applyFill="1" applyBorder="1" applyAlignment="1">
      <alignment vertical="center" wrapText="1"/>
    </xf>
    <xf numFmtId="172" fontId="24" fillId="3" borderId="28" xfId="0" applyNumberFormat="1" applyFont="1" applyFill="1" applyBorder="1" applyAlignment="1">
      <alignment vertical="center"/>
    </xf>
    <xf numFmtId="172" fontId="24" fillId="3" borderId="2" xfId="384" applyNumberFormat="1" applyFont="1" applyFill="1" applyBorder="1" applyAlignment="1">
      <alignment horizontal="center" vertical="center" wrapText="1"/>
    </xf>
    <xf numFmtId="172" fontId="24" fillId="3" borderId="2" xfId="0" applyNumberFormat="1" applyFont="1" applyFill="1" applyBorder="1"/>
    <xf numFmtId="172" fontId="24" fillId="3" borderId="8" xfId="0" applyNumberFormat="1" applyFont="1" applyFill="1" applyBorder="1" applyAlignment="1">
      <alignment vertical="center"/>
    </xf>
    <xf numFmtId="172" fontId="24" fillId="3" borderId="7" xfId="0" applyNumberFormat="1" applyFont="1" applyFill="1" applyBorder="1"/>
    <xf numFmtId="4" fontId="24" fillId="3" borderId="38" xfId="0" applyNumberFormat="1" applyFont="1" applyFill="1" applyBorder="1" applyAlignment="1">
      <alignment horizontal="center"/>
    </xf>
    <xf numFmtId="4" fontId="24" fillId="3" borderId="2" xfId="0" applyNumberFormat="1" applyFont="1" applyFill="1" applyBorder="1"/>
    <xf numFmtId="0" fontId="34" fillId="3" borderId="1" xfId="0" applyFont="1" applyFill="1" applyBorder="1" applyAlignment="1">
      <alignment vertical="center" wrapText="1"/>
    </xf>
    <xf numFmtId="4" fontId="24" fillId="3" borderId="28" xfId="0" applyNumberFormat="1" applyFont="1" applyFill="1" applyBorder="1" applyAlignment="1">
      <alignment horizontal="center" vertical="center"/>
    </xf>
    <xf numFmtId="4" fontId="24" fillId="3" borderId="2" xfId="380" applyNumberFormat="1" applyFont="1" applyFill="1" applyBorder="1" applyAlignment="1">
      <alignment horizontal="center" vertical="center" wrapText="1"/>
    </xf>
    <xf numFmtId="182" fontId="27" fillId="3" borderId="4" xfId="0" applyNumberFormat="1" applyFont="1" applyFill="1" applyBorder="1" applyAlignment="1">
      <alignment horizontal="center"/>
    </xf>
    <xf numFmtId="4" fontId="24" fillId="3" borderId="24" xfId="0" applyNumberFormat="1" applyFont="1" applyFill="1" applyBorder="1" applyAlignment="1">
      <alignment vertical="center"/>
    </xf>
    <xf numFmtId="182" fontId="24" fillId="3" borderId="5" xfId="0" applyNumberFormat="1" applyFont="1" applyFill="1" applyBorder="1" applyAlignment="1">
      <alignment vertical="center"/>
    </xf>
    <xf numFmtId="164" fontId="24" fillId="3" borderId="5" xfId="380" applyNumberFormat="1" applyFont="1" applyFill="1" applyBorder="1" applyAlignment="1">
      <alignment horizontal="center" vertical="center"/>
    </xf>
    <xf numFmtId="4" fontId="24" fillId="3" borderId="5" xfId="380" applyNumberFormat="1" applyFont="1" applyFill="1" applyBorder="1" applyAlignment="1">
      <alignment vertical="center"/>
    </xf>
    <xf numFmtId="179" fontId="27" fillId="3" borderId="1" xfId="0" applyNumberFormat="1" applyFont="1" applyFill="1" applyBorder="1" applyAlignment="1">
      <alignment horizontal="center" vertical="center"/>
    </xf>
    <xf numFmtId="182" fontId="24" fillId="3" borderId="4" xfId="0" applyNumberFormat="1" applyFont="1" applyFill="1" applyBorder="1" applyAlignment="1">
      <alignment vertical="center"/>
    </xf>
    <xf numFmtId="164" fontId="24" fillId="3" borderId="4" xfId="380" applyNumberFormat="1" applyFont="1" applyFill="1" applyBorder="1" applyAlignment="1">
      <alignment horizontal="right" vertical="center"/>
    </xf>
    <xf numFmtId="174" fontId="24" fillId="3" borderId="4" xfId="0" applyNumberFormat="1" applyFont="1" applyFill="1" applyBorder="1" applyAlignment="1">
      <alignment vertical="center"/>
    </xf>
    <xf numFmtId="165" fontId="24" fillId="3" borderId="5" xfId="380" applyNumberFormat="1" applyFont="1" applyFill="1" applyBorder="1" applyAlignment="1">
      <alignment vertical="center"/>
    </xf>
    <xf numFmtId="174" fontId="24" fillId="3" borderId="4" xfId="380" applyNumberFormat="1" applyFont="1" applyFill="1" applyBorder="1" applyAlignment="1">
      <alignment vertical="center"/>
    </xf>
    <xf numFmtId="164" fontId="24" fillId="3" borderId="4" xfId="380" applyNumberFormat="1" applyFont="1" applyFill="1" applyBorder="1" applyAlignment="1">
      <alignment horizontal="right" vertical="center" wrapText="1"/>
    </xf>
    <xf numFmtId="172" fontId="24" fillId="3" borderId="4" xfId="380" applyNumberFormat="1" applyFont="1" applyFill="1" applyBorder="1" applyAlignment="1">
      <alignment vertical="center"/>
    </xf>
    <xf numFmtId="164" fontId="39" fillId="3" borderId="3" xfId="776" applyNumberFormat="1" applyFont="1" applyFill="1" applyBorder="1" applyAlignment="1">
      <alignment horizontal="center" vertical="center" wrapText="1"/>
    </xf>
    <xf numFmtId="4" fontId="27" fillId="3" borderId="4" xfId="380" applyNumberFormat="1" applyFont="1" applyFill="1" applyBorder="1" applyAlignment="1">
      <alignment vertical="center"/>
    </xf>
    <xf numFmtId="4" fontId="24" fillId="3" borderId="8" xfId="380" applyNumberFormat="1" applyFont="1" applyFill="1" applyBorder="1" applyAlignment="1">
      <alignment vertical="center"/>
    </xf>
    <xf numFmtId="164" fontId="24" fillId="3" borderId="8" xfId="380" applyNumberFormat="1" applyFont="1" applyFill="1" applyBorder="1" applyAlignment="1">
      <alignment vertical="center"/>
    </xf>
    <xf numFmtId="178" fontId="27" fillId="3" borderId="26" xfId="380" applyNumberFormat="1" applyFont="1" applyFill="1" applyBorder="1"/>
    <xf numFmtId="2" fontId="34" fillId="3" borderId="0" xfId="376" applyNumberFormat="1" applyFont="1" applyFill="1"/>
    <xf numFmtId="4" fontId="24" fillId="3" borderId="2" xfId="0" applyNumberFormat="1" applyFont="1" applyFill="1" applyBorder="1" applyAlignment="1">
      <alignment vertical="center"/>
    </xf>
    <xf numFmtId="0" fontId="54" fillId="3" borderId="2" xfId="0" applyFont="1" applyFill="1" applyBorder="1" applyAlignment="1">
      <alignment horizontal="justify" vertical="center" wrapText="1"/>
    </xf>
    <xf numFmtId="164" fontId="24" fillId="3" borderId="28" xfId="380" applyFont="1" applyFill="1" applyBorder="1"/>
    <xf numFmtId="164" fontId="24" fillId="3" borderId="2" xfId="380" applyFont="1" applyFill="1" applyBorder="1"/>
    <xf numFmtId="0" fontId="25" fillId="3" borderId="37" xfId="0" applyFont="1" applyFill="1" applyBorder="1" applyAlignment="1">
      <alignment vertical="center"/>
    </xf>
    <xf numFmtId="176" fontId="27" fillId="3" borderId="34" xfId="0" applyNumberFormat="1" applyFont="1" applyFill="1" applyBorder="1" applyAlignment="1">
      <alignment horizontal="center" vertical="center" wrapText="1"/>
    </xf>
    <xf numFmtId="176" fontId="27" fillId="3" borderId="27" xfId="0" applyNumberFormat="1" applyFont="1" applyFill="1" applyBorder="1" applyAlignment="1">
      <alignment horizontal="center" vertical="center" wrapText="1"/>
    </xf>
    <xf numFmtId="166" fontId="24" fillId="3" borderId="49" xfId="380" applyNumberFormat="1" applyFont="1" applyFill="1" applyBorder="1" applyAlignment="1">
      <alignment vertical="center" wrapText="1"/>
    </xf>
    <xf numFmtId="166" fontId="24" fillId="3" borderId="21" xfId="380" applyNumberFormat="1" applyFont="1" applyFill="1" applyBorder="1" applyAlignment="1">
      <alignment vertical="center" wrapText="1"/>
    </xf>
    <xf numFmtId="166" fontId="24" fillId="3" borderId="21" xfId="380" applyNumberFormat="1" applyFont="1" applyFill="1" applyBorder="1"/>
    <xf numFmtId="166" fontId="24" fillId="3" borderId="21" xfId="380" applyNumberFormat="1" applyFont="1" applyFill="1" applyBorder="1" applyAlignment="1">
      <alignment vertical="center"/>
    </xf>
    <xf numFmtId="166" fontId="27" fillId="3" borderId="21" xfId="380" applyNumberFormat="1" applyFont="1" applyFill="1" applyBorder="1" applyAlignment="1">
      <alignment vertical="center"/>
    </xf>
    <xf numFmtId="166" fontId="24" fillId="3" borderId="25" xfId="380" applyNumberFormat="1" applyFont="1" applyFill="1" applyBorder="1" applyAlignment="1">
      <alignment vertical="center"/>
    </xf>
    <xf numFmtId="166" fontId="24" fillId="3" borderId="49" xfId="380" applyNumberFormat="1" applyFont="1" applyFill="1" applyBorder="1" applyAlignment="1">
      <alignment vertical="center"/>
    </xf>
    <xf numFmtId="168" fontId="24" fillId="3" borderId="20" xfId="380" applyNumberFormat="1" applyFont="1" applyFill="1" applyBorder="1" applyAlignment="1">
      <alignment horizontal="right" vertical="center" wrapText="1"/>
    </xf>
    <xf numFmtId="166" fontId="24" fillId="3" borderId="50" xfId="380" applyNumberFormat="1" applyFont="1" applyFill="1" applyBorder="1" applyAlignment="1">
      <alignment vertical="center"/>
    </xf>
    <xf numFmtId="166" fontId="27" fillId="3" borderId="29" xfId="380" applyNumberFormat="1" applyFont="1" applyFill="1" applyBorder="1"/>
    <xf numFmtId="166" fontId="52" fillId="3" borderId="21" xfId="380" applyNumberFormat="1" applyFont="1" applyFill="1" applyBorder="1"/>
    <xf numFmtId="0" fontId="36" fillId="3" borderId="37" xfId="0" applyFont="1" applyFill="1" applyBorder="1"/>
    <xf numFmtId="0" fontId="24" fillId="3" borderId="25"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52" xfId="0" applyFont="1" applyFill="1" applyBorder="1" applyAlignment="1">
      <alignment horizontal="center" vertical="center" wrapText="1"/>
    </xf>
    <xf numFmtId="168" fontId="27" fillId="3" borderId="34" xfId="0" applyNumberFormat="1" applyFont="1" applyFill="1" applyBorder="1" applyAlignment="1">
      <alignment horizontal="center" vertical="center" wrapText="1"/>
    </xf>
    <xf numFmtId="0" fontId="27" fillId="3" borderId="27" xfId="0" applyFont="1" applyFill="1" applyBorder="1" applyAlignment="1">
      <alignment horizontal="center" vertical="center" wrapText="1"/>
    </xf>
    <xf numFmtId="184" fontId="24" fillId="3" borderId="20" xfId="380" applyNumberFormat="1" applyFont="1" applyFill="1" applyBorder="1" applyAlignment="1">
      <alignment horizontal="center" vertical="center" wrapText="1"/>
    </xf>
    <xf numFmtId="4" fontId="43" fillId="3" borderId="27" xfId="0" applyNumberFormat="1" applyFont="1" applyFill="1" applyBorder="1" applyAlignment="1">
      <alignment horizontal="center"/>
    </xf>
    <xf numFmtId="4" fontId="27" fillId="3" borderId="53" xfId="0" applyNumberFormat="1" applyFont="1" applyFill="1" applyBorder="1" applyAlignment="1">
      <alignment horizontal="center"/>
    </xf>
    <xf numFmtId="166" fontId="24" fillId="3" borderId="49" xfId="380" applyNumberFormat="1" applyFont="1" applyFill="1" applyBorder="1"/>
    <xf numFmtId="164" fontId="24" fillId="3" borderId="21" xfId="380" applyNumberFormat="1" applyFont="1" applyFill="1" applyBorder="1"/>
    <xf numFmtId="166" fontId="27" fillId="3" borderId="21" xfId="380" applyNumberFormat="1" applyFont="1" applyFill="1" applyBorder="1"/>
    <xf numFmtId="178" fontId="24" fillId="3" borderId="20" xfId="380" applyNumberFormat="1" applyFont="1" applyFill="1" applyBorder="1" applyAlignment="1">
      <alignment vertical="center"/>
    </xf>
    <xf numFmtId="166" fontId="24" fillId="3" borderId="21" xfId="380" applyNumberFormat="1" applyFont="1" applyFill="1" applyBorder="1" applyAlignment="1">
      <alignment horizontal="justify" vertical="center" wrapText="1"/>
    </xf>
    <xf numFmtId="4" fontId="27" fillId="3" borderId="27" xfId="0" applyNumberFormat="1" applyFont="1" applyFill="1" applyBorder="1" applyAlignment="1">
      <alignment horizontal="center"/>
    </xf>
    <xf numFmtId="165" fontId="24" fillId="3" borderId="21" xfId="380" applyNumberFormat="1" applyFont="1" applyFill="1" applyBorder="1" applyAlignment="1">
      <alignment vertical="center"/>
    </xf>
    <xf numFmtId="166" fontId="54" fillId="3" borderId="21" xfId="380" applyNumberFormat="1" applyFont="1" applyFill="1" applyBorder="1" applyAlignment="1">
      <alignment vertical="center"/>
    </xf>
    <xf numFmtId="166" fontId="24" fillId="3" borderId="47" xfId="380" applyNumberFormat="1" applyFont="1" applyFill="1" applyBorder="1" applyAlignment="1">
      <alignment horizontal="center" vertical="center" wrapText="1"/>
    </xf>
    <xf numFmtId="166" fontId="24" fillId="3" borderId="52" xfId="380" applyNumberFormat="1" applyFont="1" applyFill="1" applyBorder="1" applyAlignment="1">
      <alignment vertical="center"/>
    </xf>
    <xf numFmtId="4" fontId="24" fillId="3" borderId="49" xfId="0" applyNumberFormat="1" applyFont="1" applyFill="1" applyBorder="1"/>
    <xf numFmtId="4" fontId="24" fillId="3" borderId="21" xfId="0" applyNumberFormat="1" applyFont="1" applyFill="1" applyBorder="1"/>
    <xf numFmtId="4" fontId="27" fillId="3" borderId="21" xfId="0" applyNumberFormat="1" applyFont="1" applyFill="1" applyBorder="1"/>
    <xf numFmtId="4" fontId="24" fillId="3" borderId="21" xfId="0" applyNumberFormat="1" applyFont="1" applyFill="1" applyBorder="1" applyAlignment="1">
      <alignment vertical="center"/>
    </xf>
    <xf numFmtId="4" fontId="24" fillId="3" borderId="21" xfId="0" applyNumberFormat="1" applyFont="1" applyFill="1" applyBorder="1" applyAlignment="1">
      <alignment horizontal="justify" vertical="center" wrapText="1"/>
    </xf>
    <xf numFmtId="4" fontId="27" fillId="3" borderId="27" xfId="0" applyNumberFormat="1" applyFont="1" applyFill="1" applyBorder="1" applyAlignment="1">
      <alignment horizontal="center" vertical="center"/>
    </xf>
    <xf numFmtId="166" fontId="27" fillId="3" borderId="49" xfId="380" applyNumberFormat="1" applyFont="1" applyFill="1" applyBorder="1" applyAlignment="1">
      <alignment vertical="center"/>
    </xf>
    <xf numFmtId="164" fontId="24" fillId="3" borderId="21" xfId="380" applyNumberFormat="1" applyFont="1" applyFill="1" applyBorder="1" applyAlignment="1">
      <alignment vertical="center"/>
    </xf>
    <xf numFmtId="164" fontId="24" fillId="3" borderId="49" xfId="380" applyNumberFormat="1" applyFont="1" applyFill="1" applyBorder="1" applyAlignment="1">
      <alignment vertical="center"/>
    </xf>
    <xf numFmtId="166" fontId="24" fillId="3" borderId="50" xfId="380" applyNumberFormat="1" applyFont="1" applyFill="1" applyBorder="1"/>
    <xf numFmtId="166" fontId="27" fillId="3" borderId="29" xfId="380" applyNumberFormat="1" applyFont="1" applyFill="1" applyBorder="1" applyAlignment="1">
      <alignment horizontal="center"/>
    </xf>
    <xf numFmtId="164" fontId="27" fillId="3" borderId="49" xfId="380" applyFont="1" applyFill="1" applyBorder="1" applyAlignment="1">
      <alignment vertical="center"/>
    </xf>
    <xf numFmtId="164" fontId="27" fillId="3" borderId="21" xfId="380" applyFont="1" applyFill="1" applyBorder="1" applyAlignment="1">
      <alignment vertical="center"/>
    </xf>
    <xf numFmtId="164" fontId="27" fillId="3" borderId="21" xfId="380" applyFont="1" applyFill="1" applyBorder="1"/>
    <xf numFmtId="164" fontId="24" fillId="3" borderId="21" xfId="380" applyFont="1" applyFill="1" applyBorder="1"/>
    <xf numFmtId="164" fontId="24" fillId="3" borderId="21" xfId="380" applyFont="1" applyFill="1" applyBorder="1" applyAlignment="1">
      <alignment horizontal="center"/>
    </xf>
    <xf numFmtId="164" fontId="24" fillId="3" borderId="54" xfId="380" applyFont="1" applyFill="1" applyBorder="1"/>
    <xf numFmtId="164" fontId="27" fillId="3" borderId="29" xfId="380" applyFont="1" applyFill="1" applyBorder="1" applyAlignment="1">
      <alignment horizontal="center"/>
    </xf>
    <xf numFmtId="4" fontId="43" fillId="3" borderId="27" xfId="0" applyNumberFormat="1" applyFont="1" applyFill="1" applyBorder="1" applyAlignment="1">
      <alignment horizontal="center" vertical="center"/>
    </xf>
    <xf numFmtId="166" fontId="27" fillId="3" borderId="20" xfId="380" applyNumberFormat="1" applyFont="1" applyFill="1" applyBorder="1"/>
    <xf numFmtId="166" fontId="24" fillId="3" borderId="20" xfId="380" applyNumberFormat="1" applyFont="1" applyFill="1" applyBorder="1" applyAlignment="1">
      <alignment horizontal="center"/>
    </xf>
    <xf numFmtId="164" fontId="24" fillId="3" borderId="55" xfId="380" applyNumberFormat="1" applyFont="1" applyFill="1" applyBorder="1" applyAlignment="1">
      <alignment horizontal="right" vertical="center"/>
    </xf>
    <xf numFmtId="179" fontId="27" fillId="3" borderId="15" xfId="0" applyNumberFormat="1" applyFont="1" applyFill="1" applyBorder="1" applyAlignment="1">
      <alignment horizontal="center"/>
    </xf>
    <xf numFmtId="179" fontId="52" fillId="3" borderId="4" xfId="0" applyNumberFormat="1" applyFont="1" applyFill="1" applyBorder="1" applyAlignment="1">
      <alignment vertical="center"/>
    </xf>
    <xf numFmtId="174" fontId="52" fillId="3" borderId="5" xfId="0" applyNumberFormat="1" applyFont="1" applyFill="1" applyBorder="1" applyAlignment="1">
      <alignment vertical="center"/>
    </xf>
    <xf numFmtId="172" fontId="27" fillId="3" borderId="5" xfId="0" applyNumberFormat="1" applyFont="1" applyFill="1" applyBorder="1" applyAlignment="1">
      <alignment vertical="center"/>
    </xf>
    <xf numFmtId="165" fontId="27" fillId="3" borderId="36" xfId="0" applyNumberFormat="1" applyFont="1" applyFill="1" applyBorder="1"/>
    <xf numFmtId="172" fontId="27" fillId="3" borderId="27" xfId="0" applyNumberFormat="1" applyFont="1" applyFill="1" applyBorder="1" applyAlignment="1">
      <alignment horizontal="center"/>
    </xf>
    <xf numFmtId="172" fontId="24" fillId="3" borderId="49" xfId="0" applyNumberFormat="1" applyFont="1" applyFill="1" applyBorder="1"/>
    <xf numFmtId="172" fontId="24" fillId="3" borderId="21" xfId="0" applyNumberFormat="1" applyFont="1" applyFill="1" applyBorder="1"/>
    <xf numFmtId="172" fontId="27" fillId="3" borderId="49" xfId="0" applyNumberFormat="1" applyFont="1" applyFill="1" applyBorder="1"/>
    <xf numFmtId="166" fontId="24" fillId="3" borderId="21" xfId="0" applyNumberFormat="1" applyFont="1" applyFill="1" applyBorder="1"/>
    <xf numFmtId="166" fontId="27" fillId="3" borderId="29" xfId="0" applyNumberFormat="1" applyFont="1" applyFill="1" applyBorder="1"/>
    <xf numFmtId="4" fontId="27" fillId="3" borderId="29" xfId="0" applyNumberFormat="1" applyFont="1" applyFill="1" applyBorder="1"/>
    <xf numFmtId="172" fontId="27" fillId="3" borderId="4" xfId="0" applyNumberFormat="1" applyFont="1" applyFill="1" applyBorder="1" applyAlignment="1">
      <alignment horizontal="center"/>
    </xf>
    <xf numFmtId="172" fontId="24" fillId="3" borderId="25" xfId="0" applyNumberFormat="1" applyFont="1" applyFill="1" applyBorder="1"/>
    <xf numFmtId="172" fontId="27" fillId="3" borderId="29" xfId="0" applyNumberFormat="1" applyFont="1" applyFill="1" applyBorder="1"/>
    <xf numFmtId="4" fontId="27" fillId="3" borderId="21" xfId="0" applyNumberFormat="1" applyFont="1" applyFill="1" applyBorder="1" applyAlignment="1">
      <alignment horizontal="center"/>
    </xf>
    <xf numFmtId="4" fontId="24" fillId="3" borderId="25" xfId="0" applyNumberFormat="1" applyFont="1" applyFill="1" applyBorder="1"/>
    <xf numFmtId="172" fontId="27" fillId="3" borderId="21" xfId="0" applyNumberFormat="1" applyFont="1" applyFill="1" applyBorder="1" applyAlignment="1">
      <alignment horizontal="center"/>
    </xf>
    <xf numFmtId="179" fontId="27" fillId="3" borderId="36" xfId="380" applyNumberFormat="1" applyFont="1" applyFill="1" applyBorder="1"/>
    <xf numFmtId="166" fontId="24" fillId="3" borderId="56" xfId="380" applyNumberFormat="1" applyFont="1" applyFill="1" applyBorder="1" applyAlignment="1">
      <alignment vertical="center"/>
    </xf>
    <xf numFmtId="174" fontId="27" fillId="3" borderId="20" xfId="0" applyNumberFormat="1" applyFont="1" applyFill="1" applyBorder="1" applyAlignment="1">
      <alignment horizontal="center"/>
    </xf>
    <xf numFmtId="166" fontId="24" fillId="3" borderId="25" xfId="380" applyNumberFormat="1" applyFont="1" applyFill="1" applyBorder="1"/>
    <xf numFmtId="166" fontId="27" fillId="3" borderId="25" xfId="380" applyNumberFormat="1" applyFont="1" applyFill="1" applyBorder="1"/>
    <xf numFmtId="165" fontId="27" fillId="3" borderId="26" xfId="380" applyNumberFormat="1" applyFont="1" applyFill="1" applyBorder="1"/>
    <xf numFmtId="173" fontId="27" fillId="3" borderId="11" xfId="0" applyNumberFormat="1" applyFont="1" applyFill="1" applyBorder="1"/>
    <xf numFmtId="178" fontId="27" fillId="3" borderId="22" xfId="380" applyNumberFormat="1" applyFont="1" applyFill="1" applyBorder="1"/>
    <xf numFmtId="164" fontId="27" fillId="3" borderId="41" xfId="380" applyFont="1" applyFill="1" applyBorder="1"/>
    <xf numFmtId="164" fontId="24" fillId="3" borderId="47" xfId="380" applyFont="1" applyFill="1" applyBorder="1"/>
    <xf numFmtId="164" fontId="27" fillId="3" borderId="22" xfId="380" applyFont="1" applyFill="1" applyBorder="1"/>
    <xf numFmtId="166" fontId="31" fillId="3" borderId="11" xfId="0" applyNumberFormat="1" applyFont="1" applyFill="1" applyBorder="1"/>
    <xf numFmtId="165" fontId="27" fillId="3" borderId="22" xfId="380" applyNumberFormat="1" applyFont="1" applyFill="1" applyBorder="1"/>
    <xf numFmtId="4" fontId="27" fillId="3" borderId="23" xfId="0" applyNumberFormat="1" applyFont="1" applyFill="1" applyBorder="1" applyAlignment="1">
      <alignment horizontal="center" vertical="top" wrapText="1"/>
    </xf>
    <xf numFmtId="4" fontId="25" fillId="3" borderId="23" xfId="0" applyNumberFormat="1" applyFont="1" applyFill="1" applyBorder="1" applyAlignment="1">
      <alignment horizontal="center" vertical="top"/>
    </xf>
    <xf numFmtId="167" fontId="61" fillId="3" borderId="1" xfId="0" applyNumberFormat="1" applyFont="1" applyFill="1" applyBorder="1" applyAlignment="1">
      <alignment horizontal="justify" vertical="center" wrapText="1"/>
    </xf>
    <xf numFmtId="49" fontId="61" fillId="3" borderId="1" xfId="0" applyNumberFormat="1" applyFont="1" applyFill="1" applyBorder="1" applyAlignment="1">
      <alignment horizontal="justify" vertical="top" wrapText="1"/>
    </xf>
    <xf numFmtId="167" fontId="70" fillId="3" borderId="1" xfId="0" applyNumberFormat="1" applyFont="1" applyFill="1" applyBorder="1" applyAlignment="1">
      <alignment vertical="top" wrapText="1"/>
    </xf>
    <xf numFmtId="164" fontId="61" fillId="3" borderId="1" xfId="380" applyNumberFormat="1" applyFont="1" applyFill="1" applyBorder="1" applyAlignment="1">
      <alignment horizontal="justify" vertical="top" wrapText="1"/>
    </xf>
    <xf numFmtId="4" fontId="67" fillId="3" borderId="1" xfId="0" applyNumberFormat="1" applyFont="1" applyFill="1" applyBorder="1" applyAlignment="1">
      <alignment horizontal="center" vertical="center" wrapText="1"/>
    </xf>
    <xf numFmtId="49" fontId="61" fillId="3" borderId="1" xfId="391" applyNumberFormat="1" applyFont="1" applyFill="1" applyBorder="1" applyAlignment="1">
      <alignment horizontal="center" vertical="center" wrapText="1"/>
    </xf>
    <xf numFmtId="0" fontId="68" fillId="3" borderId="7" xfId="0" applyFont="1" applyFill="1" applyBorder="1" applyAlignment="1">
      <alignment horizontal="center" vertical="center" wrapText="1"/>
    </xf>
    <xf numFmtId="0" fontId="61" fillId="3" borderId="0" xfId="1503" applyFont="1" applyFill="1" applyAlignment="1">
      <alignment horizontal="justify" vertical="top" wrapText="1"/>
    </xf>
    <xf numFmtId="0" fontId="63" fillId="3" borderId="1" xfId="0" applyFont="1" applyFill="1" applyBorder="1" applyAlignment="1">
      <alignment horizontal="left" vertical="center" wrapText="1"/>
    </xf>
    <xf numFmtId="169" fontId="61" fillId="3" borderId="46" xfId="1" applyFont="1" applyFill="1" applyBorder="1" applyAlignment="1">
      <alignment horizontal="justify" vertical="top"/>
    </xf>
    <xf numFmtId="0" fontId="71" fillId="3" borderId="1" xfId="0" applyFont="1" applyFill="1" applyBorder="1" applyAlignment="1">
      <alignment horizontal="justify" vertical="top" wrapText="1"/>
    </xf>
    <xf numFmtId="179" fontId="67" fillId="3" borderId="1" xfId="0" applyNumberFormat="1" applyFont="1" applyFill="1" applyBorder="1" applyAlignment="1">
      <alignment horizontal="center" vertical="center" wrapText="1"/>
    </xf>
    <xf numFmtId="0" fontId="63" fillId="3" borderId="1" xfId="0" applyFont="1" applyFill="1" applyBorder="1" applyAlignment="1">
      <alignment vertical="justify" wrapText="1"/>
    </xf>
    <xf numFmtId="4" fontId="61" fillId="3" borderId="2" xfId="3" applyNumberFormat="1" applyFont="1" applyFill="1" applyBorder="1" applyAlignment="1">
      <alignment horizontal="justify" vertical="top" wrapText="1"/>
    </xf>
    <xf numFmtId="4" fontId="61" fillId="3" borderId="1" xfId="3" applyNumberFormat="1" applyFont="1" applyFill="1" applyBorder="1" applyAlignment="1">
      <alignment horizontal="justify" vertical="top" wrapText="1"/>
    </xf>
    <xf numFmtId="4" fontId="61" fillId="3" borderId="1" xfId="0" applyNumberFormat="1" applyFont="1" applyFill="1" applyBorder="1" applyAlignment="1">
      <alignment horizontal="justify" vertical="top" wrapText="1"/>
    </xf>
    <xf numFmtId="4" fontId="61" fillId="3" borderId="7" xfId="0" applyNumberFormat="1" applyFont="1" applyFill="1" applyBorder="1" applyAlignment="1">
      <alignment horizontal="justify" vertical="top" wrapText="1"/>
    </xf>
    <xf numFmtId="178" fontId="75" fillId="3" borderId="1" xfId="0" applyNumberFormat="1" applyFont="1" applyFill="1" applyBorder="1"/>
    <xf numFmtId="4" fontId="61" fillId="3" borderId="1" xfId="0" applyNumberFormat="1" applyFont="1" applyFill="1" applyBorder="1" applyAlignment="1">
      <alignment horizontal="center" vertical="center"/>
    </xf>
    <xf numFmtId="11" fontId="61" fillId="3" borderId="1" xfId="0" applyNumberFormat="1" applyFont="1" applyFill="1" applyBorder="1" applyAlignment="1">
      <alignment horizontal="left" vertical="top" wrapText="1"/>
    </xf>
    <xf numFmtId="4" fontId="61" fillId="3" borderId="1" xfId="0" applyNumberFormat="1" applyFont="1" applyFill="1" applyBorder="1"/>
    <xf numFmtId="0" fontId="68" fillId="3" borderId="13" xfId="0" applyFont="1" applyFill="1" applyBorder="1" applyAlignment="1">
      <alignment horizontal="center" vertical="center" wrapText="1"/>
    </xf>
    <xf numFmtId="164" fontId="67" fillId="3" borderId="1" xfId="380" applyFont="1" applyFill="1" applyBorder="1" applyAlignment="1">
      <alignment vertical="center"/>
    </xf>
    <xf numFmtId="4" fontId="61" fillId="3" borderId="1" xfId="0" applyNumberFormat="1" applyFont="1" applyFill="1" applyBorder="1" applyAlignment="1">
      <alignment vertical="center" wrapText="1"/>
    </xf>
    <xf numFmtId="167" fontId="61" fillId="3" borderId="1" xfId="380" applyNumberFormat="1" applyFont="1" applyFill="1" applyBorder="1" applyAlignment="1">
      <alignment horizontal="center" vertical="center" wrapText="1"/>
    </xf>
    <xf numFmtId="172" fontId="61" fillId="3" borderId="1" xfId="380" applyNumberFormat="1" applyFont="1" applyFill="1" applyBorder="1" applyAlignment="1">
      <alignment vertical="center" wrapText="1"/>
    </xf>
    <xf numFmtId="0" fontId="61" fillId="3" borderId="1" xfId="0" applyNumberFormat="1" applyFont="1" applyFill="1" applyBorder="1" applyAlignment="1">
      <alignment horizontal="justify" vertical="center" wrapText="1"/>
    </xf>
    <xf numFmtId="0" fontId="70" fillId="3" borderId="1" xfId="0" applyFont="1" applyFill="1" applyBorder="1" applyAlignment="1">
      <alignment horizontal="justify" vertical="center" wrapText="1"/>
    </xf>
    <xf numFmtId="0" fontId="79" fillId="3" borderId="1" xfId="0" applyFont="1" applyFill="1" applyBorder="1" applyAlignment="1">
      <alignment horizontal="left" vertical="top" wrapText="1"/>
    </xf>
    <xf numFmtId="0" fontId="70" fillId="3" borderId="1" xfId="0" applyFont="1" applyFill="1" applyBorder="1" applyAlignment="1">
      <alignment horizontal="center" vertical="center" wrapText="1"/>
    </xf>
    <xf numFmtId="164" fontId="70" fillId="3" borderId="1" xfId="380" applyFont="1" applyFill="1" applyBorder="1" applyAlignment="1">
      <alignment horizontal="right" vertical="center" wrapText="1"/>
    </xf>
    <xf numFmtId="0" fontId="70" fillId="3" borderId="1" xfId="0" applyFont="1" applyFill="1" applyBorder="1" applyAlignment="1">
      <alignment horizontal="justify" vertical="top" wrapText="1"/>
    </xf>
    <xf numFmtId="0" fontId="80" fillId="3" borderId="0" xfId="0" applyFont="1" applyFill="1" applyAlignment="1">
      <alignment horizontal="justify" wrapText="1"/>
    </xf>
    <xf numFmtId="0" fontId="70" fillId="3" borderId="0" xfId="0" applyFont="1" applyFill="1" applyBorder="1" applyAlignment="1">
      <alignment horizontal="justify" vertical="top" wrapText="1"/>
    </xf>
    <xf numFmtId="167" fontId="61" fillId="3" borderId="3" xfId="0" applyNumberFormat="1" applyFont="1" applyFill="1" applyBorder="1" applyAlignment="1">
      <alignment vertical="top" wrapText="1"/>
    </xf>
    <xf numFmtId="4" fontId="67" fillId="3" borderId="1" xfId="0" applyNumberFormat="1" applyFont="1" applyFill="1" applyBorder="1" applyAlignment="1">
      <alignment vertical="center" wrapText="1"/>
    </xf>
    <xf numFmtId="0" fontId="61" fillId="3" borderId="2" xfId="380" applyNumberFormat="1" applyFont="1" applyFill="1" applyBorder="1" applyAlignment="1">
      <alignment horizontal="justify" vertical="top" wrapText="1"/>
    </xf>
    <xf numFmtId="4" fontId="67" fillId="3" borderId="1" xfId="0" applyNumberFormat="1" applyFont="1" applyFill="1" applyBorder="1" applyAlignment="1">
      <alignment horizontal="right" vertical="center"/>
    </xf>
    <xf numFmtId="165" fontId="61" fillId="3" borderId="2" xfId="380" applyNumberFormat="1" applyFont="1" applyFill="1" applyBorder="1" applyAlignment="1">
      <alignment horizontal="justify" vertical="top" wrapText="1"/>
    </xf>
    <xf numFmtId="0" fontId="24" fillId="3" borderId="2" xfId="0" applyFont="1" applyFill="1" applyBorder="1" applyAlignment="1">
      <alignment horizontal="left" vertical="top" wrapText="1"/>
    </xf>
    <xf numFmtId="0" fontId="24" fillId="3" borderId="1" xfId="0" applyFont="1" applyFill="1" applyBorder="1" applyAlignment="1">
      <alignment horizontal="left" vertical="top" wrapText="1"/>
    </xf>
    <xf numFmtId="0" fontId="24" fillId="3" borderId="2" xfId="0" applyFont="1" applyFill="1" applyBorder="1" applyAlignment="1">
      <alignment horizontal="center" vertical="center" wrapText="1"/>
    </xf>
    <xf numFmtId="0" fontId="24" fillId="3" borderId="13" xfId="0" applyFont="1" applyFill="1" applyBorder="1" applyAlignment="1">
      <alignment horizontal="center" vertical="top" wrapText="1"/>
    </xf>
    <xf numFmtId="0" fontId="24" fillId="3" borderId="2"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61" fillId="3" borderId="1" xfId="0" applyFont="1" applyFill="1" applyBorder="1" applyAlignment="1">
      <alignment horizontal="justify" vertical="center" wrapText="1"/>
    </xf>
    <xf numFmtId="165" fontId="25" fillId="3" borderId="37" xfId="0" applyNumberFormat="1" applyFont="1" applyFill="1" applyBorder="1" applyAlignment="1">
      <alignment vertical="center"/>
    </xf>
    <xf numFmtId="185" fontId="25" fillId="3" borderId="0" xfId="0" applyNumberFormat="1" applyFont="1" applyFill="1" applyBorder="1"/>
    <xf numFmtId="167" fontId="25" fillId="3" borderId="0" xfId="0" applyNumberFormat="1" applyFont="1" applyFill="1"/>
    <xf numFmtId="0" fontId="24" fillId="4" borderId="2" xfId="0" applyFont="1" applyFill="1" applyBorder="1" applyAlignment="1">
      <alignment horizontal="justify" vertical="center" wrapText="1"/>
    </xf>
    <xf numFmtId="167" fontId="44" fillId="3" borderId="0" xfId="0" applyNumberFormat="1" applyFont="1" applyFill="1"/>
    <xf numFmtId="4" fontId="27" fillId="3" borderId="1" xfId="0" applyNumberFormat="1" applyFont="1" applyFill="1" applyBorder="1" applyAlignment="1">
      <alignment horizontal="center"/>
    </xf>
    <xf numFmtId="0" fontId="43" fillId="3" borderId="0" xfId="0" applyFont="1" applyFill="1" applyAlignment="1">
      <alignment horizontal="center"/>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4" fontId="27" fillId="3" borderId="2" xfId="0" applyNumberFormat="1" applyFont="1" applyFill="1" applyBorder="1" applyAlignment="1">
      <alignment horizontal="center"/>
    </xf>
    <xf numFmtId="0" fontId="43" fillId="3" borderId="9" xfId="0" applyFont="1" applyFill="1" applyBorder="1" applyAlignment="1">
      <alignment horizontal="center"/>
    </xf>
    <xf numFmtId="4" fontId="27" fillId="3" borderId="10" xfId="0" applyNumberFormat="1" applyFont="1" applyFill="1" applyBorder="1" applyAlignment="1">
      <alignment horizontal="center"/>
    </xf>
    <xf numFmtId="4" fontId="27" fillId="3" borderId="45" xfId="0" applyNumberFormat="1" applyFont="1" applyFill="1" applyBorder="1" applyAlignment="1">
      <alignment horizontal="center"/>
    </xf>
    <xf numFmtId="4" fontId="27" fillId="3" borderId="8" xfId="0" applyNumberFormat="1" applyFont="1" applyFill="1" applyBorder="1" applyAlignment="1">
      <alignment horizontal="center"/>
    </xf>
    <xf numFmtId="4" fontId="27" fillId="3" borderId="17" xfId="0" applyNumberFormat="1" applyFont="1" applyFill="1" applyBorder="1" applyAlignment="1">
      <alignment horizontal="center"/>
    </xf>
    <xf numFmtId="4" fontId="27" fillId="3" borderId="4" xfId="0" applyNumberFormat="1" applyFont="1" applyFill="1" applyBorder="1" applyAlignment="1">
      <alignment horizontal="center"/>
    </xf>
    <xf numFmtId="0" fontId="27" fillId="3" borderId="1" xfId="0" applyFont="1" applyFill="1" applyBorder="1" applyAlignment="1">
      <alignment horizontal="center" wrapText="1"/>
    </xf>
    <xf numFmtId="0" fontId="27" fillId="3" borderId="1" xfId="0" applyFont="1" applyFill="1" applyBorder="1" applyAlignment="1">
      <alignment horizontal="center"/>
    </xf>
    <xf numFmtId="4" fontId="24" fillId="3" borderId="2" xfId="0" applyNumberFormat="1" applyFont="1" applyFill="1" applyBorder="1" applyAlignment="1">
      <alignment horizontal="center" vertical="top" wrapText="1"/>
    </xf>
    <xf numFmtId="4" fontId="24" fillId="3" borderId="7" xfId="0" applyNumberFormat="1" applyFont="1" applyFill="1" applyBorder="1" applyAlignment="1">
      <alignment horizontal="center" vertical="top" wrapText="1"/>
    </xf>
    <xf numFmtId="4" fontId="24" fillId="3" borderId="3" xfId="0" applyNumberFormat="1" applyFont="1" applyFill="1" applyBorder="1" applyAlignment="1">
      <alignment horizontal="center" vertical="top" wrapText="1"/>
    </xf>
    <xf numFmtId="4" fontId="31" fillId="3" borderId="30" xfId="0" applyNumberFormat="1" applyFont="1" applyFill="1" applyBorder="1" applyAlignment="1">
      <alignment horizontal="center" vertical="center" wrapText="1"/>
    </xf>
    <xf numFmtId="4" fontId="31" fillId="3" borderId="23" xfId="0" applyNumberFormat="1" applyFont="1" applyFill="1" applyBorder="1" applyAlignment="1">
      <alignment horizontal="center" vertical="center" wrapText="1"/>
    </xf>
    <xf numFmtId="4" fontId="31" fillId="3" borderId="36" xfId="0" applyNumberFormat="1" applyFont="1" applyFill="1" applyBorder="1" applyAlignment="1">
      <alignment horizontal="center" vertical="center" wrapText="1"/>
    </xf>
    <xf numFmtId="4" fontId="27" fillId="3" borderId="43" xfId="0" applyNumberFormat="1" applyFont="1" applyFill="1" applyBorder="1" applyAlignment="1">
      <alignment horizontal="center"/>
    </xf>
    <xf numFmtId="4" fontId="27" fillId="3" borderId="44" xfId="0" applyNumberFormat="1" applyFont="1" applyFill="1" applyBorder="1" applyAlignment="1">
      <alignment horizontal="center"/>
    </xf>
    <xf numFmtId="4" fontId="27" fillId="3" borderId="31" xfId="0" applyNumberFormat="1" applyFont="1" applyFill="1" applyBorder="1" applyAlignment="1">
      <alignment horizontal="center"/>
    </xf>
    <xf numFmtId="4" fontId="31" fillId="3" borderId="18" xfId="0" applyNumberFormat="1" applyFont="1" applyFill="1" applyBorder="1" applyAlignment="1">
      <alignment horizontal="center"/>
    </xf>
    <xf numFmtId="4" fontId="31" fillId="3" borderId="26" xfId="0" applyNumberFormat="1" applyFont="1" applyFill="1" applyBorder="1" applyAlignment="1">
      <alignment horizontal="center"/>
    </xf>
    <xf numFmtId="4" fontId="24" fillId="3" borderId="2" xfId="3" applyNumberFormat="1" applyFont="1" applyFill="1" applyBorder="1" applyAlignment="1">
      <alignment horizontal="center" vertical="center" wrapText="1"/>
    </xf>
    <xf numFmtId="4" fontId="24" fillId="3" borderId="7" xfId="3" applyNumberFormat="1" applyFont="1" applyFill="1" applyBorder="1" applyAlignment="1">
      <alignment horizontal="center" vertical="center" wrapText="1"/>
    </xf>
    <xf numFmtId="4" fontId="24" fillId="3" borderId="2" xfId="3" applyNumberFormat="1" applyFont="1" applyFill="1" applyBorder="1" applyAlignment="1">
      <alignment horizontal="left" vertical="center" wrapText="1"/>
    </xf>
    <xf numFmtId="4" fontId="24" fillId="3" borderId="3" xfId="3" applyNumberFormat="1" applyFont="1" applyFill="1" applyBorder="1" applyAlignment="1">
      <alignment horizontal="left" vertical="center" wrapText="1"/>
    </xf>
    <xf numFmtId="4" fontId="24" fillId="3" borderId="8" xfId="3" applyNumberFormat="1" applyFont="1" applyFill="1" applyBorder="1" applyAlignment="1">
      <alignment horizontal="center" vertical="center" wrapText="1"/>
    </xf>
    <xf numFmtId="4" fontId="24" fillId="3" borderId="40" xfId="3"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24" fillId="3" borderId="41" xfId="0" applyFont="1" applyFill="1" applyBorder="1" applyAlignment="1">
      <alignment horizontal="justify" vertical="center" wrapText="1"/>
    </xf>
    <xf numFmtId="0" fontId="24" fillId="3" borderId="3" xfId="0" applyFont="1" applyFill="1" applyBorder="1" applyAlignment="1">
      <alignment horizontal="justify" vertical="center" wrapText="1"/>
    </xf>
    <xf numFmtId="4" fontId="43" fillId="3" borderId="30" xfId="0" applyNumberFormat="1" applyFont="1" applyFill="1" applyBorder="1" applyAlignment="1">
      <alignment horizontal="center"/>
    </xf>
    <xf numFmtId="4" fontId="43" fillId="3" borderId="23" xfId="0" applyNumberFormat="1" applyFont="1" applyFill="1" applyBorder="1" applyAlignment="1">
      <alignment horizontal="center"/>
    </xf>
    <xf numFmtId="4" fontId="43" fillId="3" borderId="11" xfId="0" applyNumberFormat="1" applyFont="1" applyFill="1" applyBorder="1" applyAlignment="1">
      <alignment horizontal="center"/>
    </xf>
    <xf numFmtId="0" fontId="24" fillId="3" borderId="2" xfId="0" applyNumberFormat="1" applyFont="1" applyFill="1" applyBorder="1" applyAlignment="1">
      <alignment horizontal="center" vertical="center"/>
    </xf>
    <xf numFmtId="0" fontId="24" fillId="3" borderId="3" xfId="0" applyNumberFormat="1" applyFont="1" applyFill="1" applyBorder="1" applyAlignment="1">
      <alignment horizontal="center" vertical="center"/>
    </xf>
    <xf numFmtId="4" fontId="24" fillId="3" borderId="2" xfId="0" applyNumberFormat="1" applyFont="1" applyFill="1" applyBorder="1" applyAlignment="1">
      <alignment horizontal="justify" vertical="center" wrapText="1"/>
    </xf>
    <xf numFmtId="4" fontId="24" fillId="3" borderId="3" xfId="0" applyNumberFormat="1" applyFont="1" applyFill="1" applyBorder="1" applyAlignment="1">
      <alignment horizontal="justify" vertical="center" wrapText="1"/>
    </xf>
    <xf numFmtId="4" fontId="24" fillId="3" borderId="10" xfId="0" applyNumberFormat="1" applyFont="1" applyFill="1" applyBorder="1" applyAlignment="1">
      <alignment horizontal="center" vertical="top" wrapText="1"/>
    </xf>
    <xf numFmtId="4" fontId="43" fillId="3" borderId="43" xfId="0" applyNumberFormat="1" applyFont="1" applyFill="1" applyBorder="1" applyAlignment="1">
      <alignment horizontal="center"/>
    </xf>
    <xf numFmtId="4" fontId="43" fillId="3" borderId="44" xfId="0" applyNumberFormat="1" applyFont="1" applyFill="1" applyBorder="1" applyAlignment="1">
      <alignment horizontal="center"/>
    </xf>
    <xf numFmtId="4" fontId="43" fillId="3" borderId="31" xfId="0" applyNumberFormat="1" applyFont="1" applyFill="1" applyBorder="1" applyAlignment="1">
      <alignment horizontal="center"/>
    </xf>
    <xf numFmtId="0" fontId="24" fillId="3" borderId="2" xfId="3" applyFont="1" applyFill="1" applyBorder="1" applyAlignment="1">
      <alignment horizontal="justify" vertical="center" wrapText="1"/>
    </xf>
    <xf numFmtId="0" fontId="24" fillId="3" borderId="3" xfId="3" applyFont="1" applyFill="1" applyBorder="1" applyAlignment="1">
      <alignment horizontal="justify" vertical="center" wrapText="1"/>
    </xf>
    <xf numFmtId="4" fontId="32" fillId="3" borderId="13" xfId="3" applyNumberFormat="1" applyFont="1" applyFill="1" applyBorder="1" applyAlignment="1">
      <alignment horizontal="center" vertical="center" wrapText="1"/>
    </xf>
    <xf numFmtId="4" fontId="24" fillId="3" borderId="45" xfId="3" applyNumberFormat="1" applyFont="1" applyFill="1" applyBorder="1" applyAlignment="1">
      <alignment horizontal="center" vertical="center" wrapText="1"/>
    </xf>
    <xf numFmtId="4" fontId="24" fillId="3" borderId="17" xfId="3" applyNumberFormat="1" applyFont="1" applyFill="1" applyBorder="1" applyAlignment="1">
      <alignment horizontal="center" vertical="center" wrapText="1"/>
    </xf>
    <xf numFmtId="0" fontId="59" fillId="3" borderId="0" xfId="0" applyFont="1" applyFill="1" applyAlignment="1">
      <alignment horizontal="center"/>
    </xf>
    <xf numFmtId="0" fontId="24" fillId="3"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43" fillId="3" borderId="43" xfId="0" applyFont="1" applyFill="1" applyBorder="1" applyAlignment="1">
      <alignment horizontal="center" vertical="center" wrapText="1"/>
    </xf>
    <xf numFmtId="0" fontId="43" fillId="3" borderId="44" xfId="0" applyFont="1" applyFill="1" applyBorder="1" applyAlignment="1">
      <alignment horizontal="center" vertical="center" wrapText="1"/>
    </xf>
    <xf numFmtId="0" fontId="43" fillId="3" borderId="3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3" xfId="0" applyFont="1" applyFill="1" applyBorder="1" applyAlignment="1">
      <alignment horizontal="center" vertical="top" wrapText="1"/>
    </xf>
    <xf numFmtId="0" fontId="24" fillId="3" borderId="16" xfId="0" applyFont="1" applyFill="1" applyBorder="1" applyAlignment="1">
      <alignment horizontal="center" vertical="top" wrapText="1"/>
    </xf>
    <xf numFmtId="0" fontId="24" fillId="3" borderId="42" xfId="0" applyFont="1" applyFill="1" applyBorder="1" applyAlignment="1">
      <alignment horizontal="center" vertical="center" wrapText="1"/>
    </xf>
    <xf numFmtId="0" fontId="24" fillId="3" borderId="51" xfId="0" applyFont="1" applyFill="1" applyBorder="1" applyAlignment="1">
      <alignment horizontal="center" vertical="center" wrapText="1"/>
    </xf>
    <xf numFmtId="4" fontId="24" fillId="3" borderId="3" xfId="3" applyNumberFormat="1" applyFont="1" applyFill="1" applyBorder="1" applyAlignment="1">
      <alignment horizontal="center" vertical="center" wrapText="1"/>
    </xf>
    <xf numFmtId="0" fontId="24" fillId="3" borderId="2"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3" xfId="3" applyFont="1" applyFill="1" applyBorder="1" applyAlignment="1">
      <alignment horizontal="center" vertical="center" wrapText="1"/>
    </xf>
    <xf numFmtId="0" fontId="65" fillId="3" borderId="0" xfId="0" applyFont="1" applyFill="1" applyBorder="1" applyAlignment="1">
      <alignment horizontal="center" vertical="center"/>
    </xf>
    <xf numFmtId="0" fontId="61" fillId="3" borderId="1" xfId="0" applyFont="1" applyFill="1" applyBorder="1" applyAlignment="1">
      <alignment horizontal="center" vertical="center" wrapText="1"/>
    </xf>
    <xf numFmtId="0" fontId="65" fillId="3" borderId="9" xfId="0" applyFont="1" applyFill="1" applyBorder="1" applyAlignment="1">
      <alignment horizontal="center" vertical="center"/>
    </xf>
    <xf numFmtId="0" fontId="61" fillId="3" borderId="1" xfId="0" applyNumberFormat="1" applyFont="1" applyFill="1" applyBorder="1" applyAlignment="1">
      <alignment horizontal="center" vertical="top"/>
    </xf>
    <xf numFmtId="4" fontId="61" fillId="3" borderId="1" xfId="0" applyNumberFormat="1" applyFont="1" applyFill="1" applyBorder="1" applyAlignment="1">
      <alignment horizontal="justify" vertical="center" wrapText="1"/>
    </xf>
    <xf numFmtId="0" fontId="61" fillId="3" borderId="2" xfId="3" applyFont="1" applyFill="1" applyBorder="1" applyAlignment="1">
      <alignment horizontal="center" vertical="center" wrapText="1"/>
    </xf>
    <xf numFmtId="0" fontId="61" fillId="3" borderId="7" xfId="3" applyFont="1" applyFill="1" applyBorder="1" applyAlignment="1">
      <alignment horizontal="center" vertical="center" wrapText="1"/>
    </xf>
    <xf numFmtId="0" fontId="61" fillId="3" borderId="3" xfId="3" applyFont="1" applyFill="1" applyBorder="1" applyAlignment="1">
      <alignment horizontal="center" vertical="center" wrapText="1"/>
    </xf>
    <xf numFmtId="0" fontId="61" fillId="3" borderId="2" xfId="90" applyFont="1" applyFill="1" applyBorder="1" applyAlignment="1">
      <alignment horizontal="left" vertical="top" wrapText="1"/>
    </xf>
    <xf numFmtId="0" fontId="61" fillId="3" borderId="7" xfId="90" applyFont="1" applyFill="1" applyBorder="1" applyAlignment="1">
      <alignment horizontal="left" vertical="top" wrapText="1"/>
    </xf>
    <xf numFmtId="0" fontId="61" fillId="3" borderId="3" xfId="90" applyFont="1" applyFill="1" applyBorder="1" applyAlignment="1">
      <alignment horizontal="left" vertical="top" wrapText="1"/>
    </xf>
    <xf numFmtId="167" fontId="61" fillId="3" borderId="2" xfId="0" applyNumberFormat="1" applyFont="1" applyFill="1" applyBorder="1" applyAlignment="1">
      <alignment horizontal="justify" vertical="top" wrapText="1"/>
    </xf>
    <xf numFmtId="167" fontId="61" fillId="3" borderId="7" xfId="0" applyNumberFormat="1" applyFont="1" applyFill="1" applyBorder="1" applyAlignment="1">
      <alignment horizontal="justify" vertical="top" wrapText="1"/>
    </xf>
    <xf numFmtId="167" fontId="61" fillId="3" borderId="3" xfId="0" applyNumberFormat="1" applyFont="1" applyFill="1" applyBorder="1" applyAlignment="1">
      <alignment horizontal="justify" vertical="top" wrapText="1"/>
    </xf>
    <xf numFmtId="0" fontId="61" fillId="3" borderId="2" xfId="0" applyFont="1" applyFill="1" applyBorder="1" applyAlignment="1">
      <alignment horizontal="justify" vertical="top" wrapText="1"/>
    </xf>
    <xf numFmtId="0" fontId="61" fillId="3" borderId="3" xfId="0" applyFont="1" applyFill="1" applyBorder="1" applyAlignment="1">
      <alignment horizontal="justify" vertical="top" wrapText="1"/>
    </xf>
    <xf numFmtId="0" fontId="61" fillId="3" borderId="1" xfId="0" applyFont="1" applyFill="1" applyBorder="1" applyAlignment="1">
      <alignment horizontal="justify" vertical="center"/>
    </xf>
    <xf numFmtId="0" fontId="67" fillId="3" borderId="1" xfId="0" applyFont="1" applyFill="1" applyBorder="1" applyAlignment="1">
      <alignment horizontal="center" vertical="center" wrapText="1"/>
    </xf>
    <xf numFmtId="0" fontId="61" fillId="3" borderId="2" xfId="0" applyFont="1" applyFill="1" applyBorder="1" applyAlignment="1">
      <alignment horizontal="justify" vertical="center" wrapText="1"/>
    </xf>
    <xf numFmtId="0" fontId="61" fillId="3" borderId="7" xfId="0" applyFont="1" applyFill="1" applyBorder="1" applyAlignment="1">
      <alignment horizontal="justify" vertical="center" wrapText="1"/>
    </xf>
    <xf numFmtId="0" fontId="61" fillId="3" borderId="3" xfId="0" applyFont="1" applyFill="1" applyBorder="1" applyAlignment="1">
      <alignment horizontal="justify" vertical="center" wrapText="1"/>
    </xf>
    <xf numFmtId="0" fontId="63" fillId="3" borderId="2" xfId="0" applyFont="1" applyFill="1" applyBorder="1" applyAlignment="1">
      <alignment horizontal="center" vertical="top" wrapText="1"/>
    </xf>
    <xf numFmtId="0" fontId="63" fillId="3" borderId="3" xfId="0" applyFont="1" applyFill="1" applyBorder="1" applyAlignment="1">
      <alignment horizontal="center" vertical="top" wrapText="1"/>
    </xf>
    <xf numFmtId="0" fontId="61" fillId="3" borderId="2" xfId="0" applyFont="1" applyFill="1" applyBorder="1" applyAlignment="1">
      <alignment horizontal="center" vertical="center" wrapText="1"/>
    </xf>
    <xf numFmtId="0" fontId="61" fillId="3" borderId="3" xfId="0" applyFont="1" applyFill="1" applyBorder="1" applyAlignment="1">
      <alignment horizontal="center" vertical="center" wrapText="1"/>
    </xf>
    <xf numFmtId="4" fontId="64" fillId="3" borderId="2" xfId="0" applyNumberFormat="1" applyFont="1" applyFill="1" applyBorder="1" applyAlignment="1">
      <alignment horizontal="left" vertical="top" wrapText="1"/>
    </xf>
    <xf numFmtId="4" fontId="64" fillId="3" borderId="7" xfId="0" applyNumberFormat="1" applyFont="1" applyFill="1" applyBorder="1" applyAlignment="1">
      <alignment horizontal="left" vertical="top" wrapText="1"/>
    </xf>
    <xf numFmtId="4" fontId="64" fillId="3" borderId="3" xfId="0" applyNumberFormat="1" applyFont="1" applyFill="1" applyBorder="1" applyAlignment="1">
      <alignment horizontal="left" vertical="top" wrapText="1"/>
    </xf>
    <xf numFmtId="0" fontId="64" fillId="3" borderId="2" xfId="0" applyFont="1" applyFill="1" applyBorder="1" applyAlignment="1">
      <alignment horizontal="left" vertical="top" wrapText="1"/>
    </xf>
    <xf numFmtId="0" fontId="64" fillId="3" borderId="7" xfId="0" applyFont="1" applyFill="1" applyBorder="1" applyAlignment="1">
      <alignment horizontal="left" vertical="top" wrapText="1"/>
    </xf>
    <xf numFmtId="0" fontId="64" fillId="3" borderId="3" xfId="0" applyFont="1" applyFill="1" applyBorder="1" applyAlignment="1">
      <alignment horizontal="left" vertical="top" wrapText="1"/>
    </xf>
    <xf numFmtId="4" fontId="61" fillId="3" borderId="1" xfId="3" applyNumberFormat="1" applyFont="1" applyFill="1" applyBorder="1" applyAlignment="1">
      <alignment horizontal="center" vertical="center" wrapText="1"/>
    </xf>
    <xf numFmtId="4" fontId="61" fillId="3" borderId="2" xfId="3" applyNumberFormat="1" applyFont="1" applyFill="1" applyBorder="1" applyAlignment="1">
      <alignment horizontal="left" vertical="top" wrapText="1"/>
    </xf>
    <xf numFmtId="4" fontId="61" fillId="3" borderId="7" xfId="3" applyNumberFormat="1" applyFont="1" applyFill="1" applyBorder="1" applyAlignment="1">
      <alignment horizontal="left" vertical="top" wrapText="1"/>
    </xf>
    <xf numFmtId="4" fontId="61" fillId="3" borderId="3" xfId="3" applyNumberFormat="1" applyFont="1" applyFill="1" applyBorder="1" applyAlignment="1">
      <alignment horizontal="left" vertical="top" wrapText="1"/>
    </xf>
    <xf numFmtId="0" fontId="61" fillId="3" borderId="1" xfId="0" applyFont="1" applyFill="1" applyBorder="1" applyAlignment="1">
      <alignment horizontal="justify" vertical="center" wrapText="1"/>
    </xf>
    <xf numFmtId="0" fontId="61" fillId="3" borderId="2" xfId="0" applyFont="1" applyFill="1" applyBorder="1" applyAlignment="1">
      <alignment horizontal="center" vertical="top" wrapText="1"/>
    </xf>
    <xf numFmtId="0" fontId="61" fillId="3" borderId="3" xfId="0" applyFont="1" applyFill="1" applyBorder="1" applyAlignment="1">
      <alignment horizontal="center" vertical="top" wrapText="1"/>
    </xf>
    <xf numFmtId="0" fontId="61" fillId="3" borderId="7" xfId="0" applyFont="1" applyFill="1" applyBorder="1" applyAlignment="1">
      <alignment horizontal="justify" vertical="top" wrapText="1"/>
    </xf>
    <xf numFmtId="0" fontId="61" fillId="3" borderId="48" xfId="0" applyFont="1" applyFill="1" applyBorder="1" applyAlignment="1">
      <alignment horizontal="justify" vertical="top" wrapText="1"/>
    </xf>
    <xf numFmtId="0" fontId="61" fillId="3" borderId="2" xfId="391" applyNumberFormat="1" applyFont="1" applyFill="1" applyBorder="1" applyAlignment="1">
      <alignment horizontal="center" vertical="top" wrapText="1"/>
    </xf>
    <xf numFmtId="0" fontId="61" fillId="3" borderId="7" xfId="391" applyNumberFormat="1" applyFont="1" applyFill="1" applyBorder="1" applyAlignment="1">
      <alignment horizontal="center" vertical="top" wrapText="1"/>
    </xf>
    <xf numFmtId="0" fontId="61" fillId="3" borderId="3" xfId="391" applyNumberFormat="1" applyFont="1" applyFill="1" applyBorder="1" applyAlignment="1">
      <alignment horizontal="center" vertical="top" wrapText="1"/>
    </xf>
    <xf numFmtId="4" fontId="61" fillId="3" borderId="2" xfId="0" applyNumberFormat="1" applyFont="1" applyFill="1" applyBorder="1" applyAlignment="1">
      <alignment horizontal="right" vertical="top" wrapText="1"/>
    </xf>
    <xf numFmtId="4" fontId="61" fillId="3" borderId="7" xfId="0" applyNumberFormat="1" applyFont="1" applyFill="1" applyBorder="1" applyAlignment="1">
      <alignment horizontal="right" vertical="top" wrapText="1"/>
    </xf>
    <xf numFmtId="4" fontId="61" fillId="3" borderId="3" xfId="0" applyNumberFormat="1" applyFont="1" applyFill="1" applyBorder="1" applyAlignment="1">
      <alignment horizontal="right" vertical="top" wrapText="1"/>
    </xf>
    <xf numFmtId="0" fontId="61" fillId="3" borderId="2" xfId="90" applyFont="1" applyFill="1" applyBorder="1" applyAlignment="1">
      <alignment horizontal="center" vertical="center" wrapText="1"/>
    </xf>
    <xf numFmtId="0" fontId="61" fillId="3" borderId="7" xfId="90" applyFont="1" applyFill="1" applyBorder="1" applyAlignment="1">
      <alignment horizontal="center" vertical="center" wrapText="1"/>
    </xf>
    <xf numFmtId="0" fontId="61" fillId="3" borderId="3" xfId="90" applyFont="1" applyFill="1" applyBorder="1" applyAlignment="1">
      <alignment horizontal="center" vertical="center" wrapText="1"/>
    </xf>
    <xf numFmtId="4" fontId="69" fillId="3" borderId="2" xfId="0" applyNumberFormat="1" applyFont="1" applyFill="1" applyBorder="1" applyAlignment="1">
      <alignment horizontal="center" vertical="top" wrapText="1"/>
    </xf>
    <xf numFmtId="4" fontId="69" fillId="3" borderId="7" xfId="0" applyNumberFormat="1" applyFont="1" applyFill="1" applyBorder="1" applyAlignment="1">
      <alignment horizontal="center" vertical="top" wrapText="1"/>
    </xf>
    <xf numFmtId="4" fontId="69" fillId="3" borderId="3" xfId="0" applyNumberFormat="1" applyFont="1" applyFill="1" applyBorder="1" applyAlignment="1">
      <alignment horizontal="center" vertical="top" wrapText="1"/>
    </xf>
    <xf numFmtId="0" fontId="61" fillId="3" borderId="7" xfId="0" applyFont="1" applyFill="1" applyBorder="1" applyAlignment="1">
      <alignment horizontal="center" vertical="center" wrapText="1"/>
    </xf>
    <xf numFmtId="0" fontId="61" fillId="3" borderId="2" xfId="380" applyNumberFormat="1" applyFont="1" applyFill="1" applyBorder="1" applyAlignment="1">
      <alignment horizontal="center" vertical="center"/>
    </xf>
    <xf numFmtId="0" fontId="61" fillId="3" borderId="3" xfId="380" applyNumberFormat="1" applyFont="1" applyFill="1" applyBorder="1" applyAlignment="1">
      <alignment horizontal="center" vertical="center"/>
    </xf>
    <xf numFmtId="164" fontId="61" fillId="3" borderId="2" xfId="380" applyFont="1" applyFill="1" applyBorder="1" applyAlignment="1">
      <alignment horizontal="center" vertical="center" wrapText="1"/>
    </xf>
    <xf numFmtId="164" fontId="61" fillId="3" borderId="3" xfId="380"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center" wrapText="1"/>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horizontal="center"/>
    </xf>
    <xf numFmtId="0" fontId="18" fillId="0" borderId="0" xfId="0" applyFont="1" applyFill="1" applyAlignment="1">
      <alignment horizontal="left" vertical="center" wrapText="1"/>
    </xf>
    <xf numFmtId="0" fontId="19" fillId="0" borderId="9" xfId="0" applyFont="1" applyFill="1" applyBorder="1" applyAlignment="1">
      <alignment horizontal="center" vertical="center"/>
    </xf>
    <xf numFmtId="4" fontId="26" fillId="0" borderId="2" xfId="0" applyNumberFormat="1" applyFont="1" applyFill="1" applyBorder="1" applyAlignment="1">
      <alignment horizontal="center"/>
    </xf>
    <xf numFmtId="4" fontId="28" fillId="0" borderId="1" xfId="0" applyNumberFormat="1" applyFont="1" applyFill="1" applyBorder="1" applyAlignment="1">
      <alignment horizontal="center" wrapText="1"/>
    </xf>
    <xf numFmtId="0" fontId="0" fillId="0" borderId="1" xfId="0" applyBorder="1" applyAlignment="1">
      <alignment horizontal="center" wrapText="1"/>
    </xf>
    <xf numFmtId="4" fontId="26" fillId="0" borderId="10" xfId="0" applyNumberFormat="1" applyFont="1" applyFill="1" applyBorder="1" applyAlignment="1">
      <alignment horizontal="center"/>
    </xf>
    <xf numFmtId="4" fontId="26" fillId="0" borderId="17" xfId="0" applyNumberFormat="1" applyFont="1" applyFill="1" applyBorder="1" applyAlignment="1">
      <alignment horizontal="center"/>
    </xf>
    <xf numFmtId="4" fontId="26" fillId="0" borderId="45" xfId="0" applyNumberFormat="1" applyFont="1" applyFill="1" applyBorder="1" applyAlignment="1">
      <alignment horizontal="center"/>
    </xf>
    <xf numFmtId="4" fontId="26" fillId="0" borderId="8" xfId="0" applyNumberFormat="1" applyFont="1" applyFill="1" applyBorder="1" applyAlignment="1">
      <alignment horizontal="center"/>
    </xf>
    <xf numFmtId="4" fontId="26" fillId="0" borderId="4" xfId="0" applyNumberFormat="1" applyFont="1" applyFill="1" applyBorder="1" applyAlignment="1">
      <alignment horizontal="center"/>
    </xf>
    <xf numFmtId="0" fontId="47" fillId="0" borderId="0" xfId="0" applyFont="1" applyAlignment="1">
      <alignment horizontal="center" vertical="center"/>
    </xf>
    <xf numFmtId="0" fontId="48" fillId="2" borderId="1" xfId="0" applyFont="1" applyFill="1" applyBorder="1" applyAlignment="1">
      <alignment horizontal="justify"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justify" vertical="center" wrapText="1"/>
    </xf>
    <xf numFmtId="14" fontId="17" fillId="2" borderId="1" xfId="0" applyNumberFormat="1" applyFont="1" applyFill="1" applyBorder="1" applyAlignment="1">
      <alignment horizontal="center" vertical="center"/>
    </xf>
    <xf numFmtId="0" fontId="19" fillId="2" borderId="0" xfId="0" applyFont="1" applyFill="1" applyAlignment="1">
      <alignment horizontal="center" vertical="center"/>
    </xf>
    <xf numFmtId="0" fontId="18" fillId="2" borderId="1" xfId="0" applyFont="1" applyFill="1" applyBorder="1" applyAlignment="1">
      <alignment horizontal="center" vertical="center" wrapText="1"/>
    </xf>
    <xf numFmtId="4" fontId="24" fillId="4" borderId="1" xfId="3" applyNumberFormat="1" applyFont="1" applyFill="1" applyBorder="1" applyAlignment="1">
      <alignment horizontal="justify" vertical="center" wrapText="1"/>
    </xf>
    <xf numFmtId="0" fontId="24" fillId="4" borderId="1" xfId="0" applyFont="1" applyFill="1" applyBorder="1" applyAlignment="1">
      <alignment horizontal="justify" vertical="center" wrapText="1"/>
    </xf>
    <xf numFmtId="172" fontId="25" fillId="3" borderId="0" xfId="0" applyNumberFormat="1" applyFont="1" applyFill="1"/>
  </cellXfs>
  <cellStyles count="34594">
    <cellStyle name="Excel Built-in Normal" xfId="1"/>
    <cellStyle name="Excel Built-in Normal 1" xfId="2"/>
    <cellStyle name="Excel Built-in Normal 1 2" xfId="419"/>
    <cellStyle name="Гиперссылка" xfId="1503" builtinId="8"/>
    <cellStyle name="Обычный" xfId="0" builtinId="0"/>
    <cellStyle name="Обычный 2" xfId="3"/>
    <cellStyle name="Обычный 2 10" xfId="4"/>
    <cellStyle name="Обычный 2 10 2" xfId="421"/>
    <cellStyle name="Обычный 2 10 2 2" xfId="1152"/>
    <cellStyle name="Обычный 2 10 2 2 2" xfId="2561"/>
    <cellStyle name="Обычный 2 10 2 2 2 2" xfId="6785"/>
    <cellStyle name="Обычный 2 10 2 2 2 2 2" xfId="15233"/>
    <cellStyle name="Обычный 2 10 2 2 2 2 2 2" xfId="32130"/>
    <cellStyle name="Обычный 2 10 2 2 2 2 3" xfId="23682"/>
    <cellStyle name="Обычный 2 10 2 2 2 3" xfId="11009"/>
    <cellStyle name="Обычный 2 10 2 2 2 3 2" xfId="27906"/>
    <cellStyle name="Обычный 2 10 2 2 2 4" xfId="19458"/>
    <cellStyle name="Обычный 2 10 2 2 3" xfId="3969"/>
    <cellStyle name="Обычный 2 10 2 2 3 2" xfId="8193"/>
    <cellStyle name="Обычный 2 10 2 2 3 2 2" xfId="16641"/>
    <cellStyle name="Обычный 2 10 2 2 3 2 2 2" xfId="33538"/>
    <cellStyle name="Обычный 2 10 2 2 3 2 3" xfId="25090"/>
    <cellStyle name="Обычный 2 10 2 2 3 3" xfId="12417"/>
    <cellStyle name="Обычный 2 10 2 2 3 3 2" xfId="29314"/>
    <cellStyle name="Обычный 2 10 2 2 3 4" xfId="20866"/>
    <cellStyle name="Обычный 2 10 2 2 4" xfId="5377"/>
    <cellStyle name="Обычный 2 10 2 2 4 2" xfId="13825"/>
    <cellStyle name="Обычный 2 10 2 2 4 2 2" xfId="30722"/>
    <cellStyle name="Обычный 2 10 2 2 4 3" xfId="22274"/>
    <cellStyle name="Обычный 2 10 2 2 5" xfId="9601"/>
    <cellStyle name="Обычный 2 10 2 2 5 2" xfId="26498"/>
    <cellStyle name="Обычный 2 10 2 2 6" xfId="18050"/>
    <cellStyle name="Обычный 2 10 2 3" xfId="1857"/>
    <cellStyle name="Обычный 2 10 2 3 2" xfId="6081"/>
    <cellStyle name="Обычный 2 10 2 3 2 2" xfId="14529"/>
    <cellStyle name="Обычный 2 10 2 3 2 2 2" xfId="31426"/>
    <cellStyle name="Обычный 2 10 2 3 2 3" xfId="22978"/>
    <cellStyle name="Обычный 2 10 2 3 3" xfId="10305"/>
    <cellStyle name="Обычный 2 10 2 3 3 2" xfId="27202"/>
    <cellStyle name="Обычный 2 10 2 3 4" xfId="18754"/>
    <cellStyle name="Обычный 2 10 2 4" xfId="3265"/>
    <cellStyle name="Обычный 2 10 2 4 2" xfId="7489"/>
    <cellStyle name="Обычный 2 10 2 4 2 2" xfId="15937"/>
    <cellStyle name="Обычный 2 10 2 4 2 2 2" xfId="32834"/>
    <cellStyle name="Обычный 2 10 2 4 2 3" xfId="24386"/>
    <cellStyle name="Обычный 2 10 2 4 3" xfId="11713"/>
    <cellStyle name="Обычный 2 10 2 4 3 2" xfId="28610"/>
    <cellStyle name="Обычный 2 10 2 4 4" xfId="20162"/>
    <cellStyle name="Обычный 2 10 2 5" xfId="4673"/>
    <cellStyle name="Обычный 2 10 2 5 2" xfId="13121"/>
    <cellStyle name="Обычный 2 10 2 5 2 2" xfId="30018"/>
    <cellStyle name="Обычный 2 10 2 5 3" xfId="21570"/>
    <cellStyle name="Обычный 2 10 2 6" xfId="8897"/>
    <cellStyle name="Обычный 2 10 2 6 2" xfId="25794"/>
    <cellStyle name="Обычный 2 10 2 7" xfId="17346"/>
    <cellStyle name="Обычный 2 10 2 8" xfId="34243"/>
    <cellStyle name="Обычный 2 10 3" xfId="800"/>
    <cellStyle name="Обычный 2 10 3 2" xfId="2209"/>
    <cellStyle name="Обычный 2 10 3 2 2" xfId="6433"/>
    <cellStyle name="Обычный 2 10 3 2 2 2" xfId="14881"/>
    <cellStyle name="Обычный 2 10 3 2 2 2 2" xfId="31778"/>
    <cellStyle name="Обычный 2 10 3 2 2 3" xfId="23330"/>
    <cellStyle name="Обычный 2 10 3 2 3" xfId="10657"/>
    <cellStyle name="Обычный 2 10 3 2 3 2" xfId="27554"/>
    <cellStyle name="Обычный 2 10 3 2 4" xfId="19106"/>
    <cellStyle name="Обычный 2 10 3 3" xfId="3617"/>
    <cellStyle name="Обычный 2 10 3 3 2" xfId="7841"/>
    <cellStyle name="Обычный 2 10 3 3 2 2" xfId="16289"/>
    <cellStyle name="Обычный 2 10 3 3 2 2 2" xfId="33186"/>
    <cellStyle name="Обычный 2 10 3 3 2 3" xfId="24738"/>
    <cellStyle name="Обычный 2 10 3 3 3" xfId="12065"/>
    <cellStyle name="Обычный 2 10 3 3 3 2" xfId="28962"/>
    <cellStyle name="Обычный 2 10 3 3 4" xfId="20514"/>
    <cellStyle name="Обычный 2 10 3 4" xfId="5025"/>
    <cellStyle name="Обычный 2 10 3 4 2" xfId="13473"/>
    <cellStyle name="Обычный 2 10 3 4 2 2" xfId="30370"/>
    <cellStyle name="Обычный 2 10 3 4 3" xfId="21922"/>
    <cellStyle name="Обычный 2 10 3 5" xfId="9249"/>
    <cellStyle name="Обычный 2 10 3 5 2" xfId="26146"/>
    <cellStyle name="Обычный 2 10 3 6" xfId="17698"/>
    <cellStyle name="Обычный 2 10 4" xfId="1505"/>
    <cellStyle name="Обычный 2 10 4 2" xfId="5729"/>
    <cellStyle name="Обычный 2 10 4 2 2" xfId="14177"/>
    <cellStyle name="Обычный 2 10 4 2 2 2" xfId="31074"/>
    <cellStyle name="Обычный 2 10 4 2 3" xfId="22626"/>
    <cellStyle name="Обычный 2 10 4 3" xfId="9953"/>
    <cellStyle name="Обычный 2 10 4 3 2" xfId="26850"/>
    <cellStyle name="Обычный 2 10 4 4" xfId="18402"/>
    <cellStyle name="Обычный 2 10 5" xfId="2913"/>
    <cellStyle name="Обычный 2 10 5 2" xfId="7137"/>
    <cellStyle name="Обычный 2 10 5 2 2" xfId="15585"/>
    <cellStyle name="Обычный 2 10 5 2 2 2" xfId="32482"/>
    <cellStyle name="Обычный 2 10 5 2 3" xfId="24034"/>
    <cellStyle name="Обычный 2 10 5 3" xfId="11361"/>
    <cellStyle name="Обычный 2 10 5 3 2" xfId="28258"/>
    <cellStyle name="Обычный 2 10 5 4" xfId="19810"/>
    <cellStyle name="Обычный 2 10 6" xfId="4321"/>
    <cellStyle name="Обычный 2 10 6 2" xfId="12769"/>
    <cellStyle name="Обычный 2 10 6 2 2" xfId="29666"/>
    <cellStyle name="Обычный 2 10 6 3" xfId="21218"/>
    <cellStyle name="Обычный 2 10 7" xfId="8545"/>
    <cellStyle name="Обычный 2 10 7 2" xfId="25442"/>
    <cellStyle name="Обычный 2 10 8" xfId="16994"/>
    <cellStyle name="Обычный 2 10 9" xfId="33891"/>
    <cellStyle name="Обычный 2 11" xfId="420"/>
    <cellStyle name="Обычный 2 11 2" xfId="1151"/>
    <cellStyle name="Обычный 2 11 2 2" xfId="2560"/>
    <cellStyle name="Обычный 2 11 2 2 2" xfId="6784"/>
    <cellStyle name="Обычный 2 11 2 2 2 2" xfId="15232"/>
    <cellStyle name="Обычный 2 11 2 2 2 2 2" xfId="32129"/>
    <cellStyle name="Обычный 2 11 2 2 2 3" xfId="23681"/>
    <cellStyle name="Обычный 2 11 2 2 3" xfId="11008"/>
    <cellStyle name="Обычный 2 11 2 2 3 2" xfId="27905"/>
    <cellStyle name="Обычный 2 11 2 2 4" xfId="19457"/>
    <cellStyle name="Обычный 2 11 2 3" xfId="3968"/>
    <cellStyle name="Обычный 2 11 2 3 2" xfId="8192"/>
    <cellStyle name="Обычный 2 11 2 3 2 2" xfId="16640"/>
    <cellStyle name="Обычный 2 11 2 3 2 2 2" xfId="33537"/>
    <cellStyle name="Обычный 2 11 2 3 2 3" xfId="25089"/>
    <cellStyle name="Обычный 2 11 2 3 3" xfId="12416"/>
    <cellStyle name="Обычный 2 11 2 3 3 2" xfId="29313"/>
    <cellStyle name="Обычный 2 11 2 3 4" xfId="20865"/>
    <cellStyle name="Обычный 2 11 2 4" xfId="5376"/>
    <cellStyle name="Обычный 2 11 2 4 2" xfId="13824"/>
    <cellStyle name="Обычный 2 11 2 4 2 2" xfId="30721"/>
    <cellStyle name="Обычный 2 11 2 4 3" xfId="22273"/>
    <cellStyle name="Обычный 2 11 2 5" xfId="9600"/>
    <cellStyle name="Обычный 2 11 2 5 2" xfId="26497"/>
    <cellStyle name="Обычный 2 11 2 6" xfId="18049"/>
    <cellStyle name="Обычный 2 11 3" xfId="1856"/>
    <cellStyle name="Обычный 2 11 3 2" xfId="6080"/>
    <cellStyle name="Обычный 2 11 3 2 2" xfId="14528"/>
    <cellStyle name="Обычный 2 11 3 2 2 2" xfId="31425"/>
    <cellStyle name="Обычный 2 11 3 2 3" xfId="22977"/>
    <cellStyle name="Обычный 2 11 3 3" xfId="10304"/>
    <cellStyle name="Обычный 2 11 3 3 2" xfId="27201"/>
    <cellStyle name="Обычный 2 11 3 4" xfId="18753"/>
    <cellStyle name="Обычный 2 11 4" xfId="3264"/>
    <cellStyle name="Обычный 2 11 4 2" xfId="7488"/>
    <cellStyle name="Обычный 2 11 4 2 2" xfId="15936"/>
    <cellStyle name="Обычный 2 11 4 2 2 2" xfId="32833"/>
    <cellStyle name="Обычный 2 11 4 2 3" xfId="24385"/>
    <cellStyle name="Обычный 2 11 4 3" xfId="11712"/>
    <cellStyle name="Обычный 2 11 4 3 2" xfId="28609"/>
    <cellStyle name="Обычный 2 11 4 4" xfId="20161"/>
    <cellStyle name="Обычный 2 11 5" xfId="4672"/>
    <cellStyle name="Обычный 2 11 5 2" xfId="13120"/>
    <cellStyle name="Обычный 2 11 5 2 2" xfId="30017"/>
    <cellStyle name="Обычный 2 11 5 3" xfId="21569"/>
    <cellStyle name="Обычный 2 11 6" xfId="8896"/>
    <cellStyle name="Обычный 2 11 6 2" xfId="25793"/>
    <cellStyle name="Обычный 2 11 7" xfId="17345"/>
    <cellStyle name="Обычный 2 11 8" xfId="34242"/>
    <cellStyle name="Обычный 2 12" xfId="799"/>
    <cellStyle name="Обычный 2 12 2" xfId="2208"/>
    <cellStyle name="Обычный 2 12 2 2" xfId="6432"/>
    <cellStyle name="Обычный 2 12 2 2 2" xfId="14880"/>
    <cellStyle name="Обычный 2 12 2 2 2 2" xfId="31777"/>
    <cellStyle name="Обычный 2 12 2 2 3" xfId="23329"/>
    <cellStyle name="Обычный 2 12 2 3" xfId="10656"/>
    <cellStyle name="Обычный 2 12 2 3 2" xfId="27553"/>
    <cellStyle name="Обычный 2 12 2 4" xfId="19105"/>
    <cellStyle name="Обычный 2 12 3" xfId="3616"/>
    <cellStyle name="Обычный 2 12 3 2" xfId="7840"/>
    <cellStyle name="Обычный 2 12 3 2 2" xfId="16288"/>
    <cellStyle name="Обычный 2 12 3 2 2 2" xfId="33185"/>
    <cellStyle name="Обычный 2 12 3 2 3" xfId="24737"/>
    <cellStyle name="Обычный 2 12 3 3" xfId="12064"/>
    <cellStyle name="Обычный 2 12 3 3 2" xfId="28961"/>
    <cellStyle name="Обычный 2 12 3 4" xfId="20513"/>
    <cellStyle name="Обычный 2 12 4" xfId="5024"/>
    <cellStyle name="Обычный 2 12 4 2" xfId="13472"/>
    <cellStyle name="Обычный 2 12 4 2 2" xfId="30369"/>
    <cellStyle name="Обычный 2 12 4 3" xfId="21921"/>
    <cellStyle name="Обычный 2 12 5" xfId="9248"/>
    <cellStyle name="Обычный 2 12 5 2" xfId="26145"/>
    <cellStyle name="Обычный 2 12 6" xfId="17697"/>
    <cellStyle name="Обычный 2 13" xfId="1504"/>
    <cellStyle name="Обычный 2 13 2" xfId="5728"/>
    <cellStyle name="Обычный 2 13 2 2" xfId="14176"/>
    <cellStyle name="Обычный 2 13 2 2 2" xfId="31073"/>
    <cellStyle name="Обычный 2 13 2 3" xfId="22625"/>
    <cellStyle name="Обычный 2 13 3" xfId="9952"/>
    <cellStyle name="Обычный 2 13 3 2" xfId="26849"/>
    <cellStyle name="Обычный 2 13 4" xfId="18401"/>
    <cellStyle name="Обычный 2 14" xfId="2912"/>
    <cellStyle name="Обычный 2 14 2" xfId="7136"/>
    <cellStyle name="Обычный 2 14 2 2" xfId="15584"/>
    <cellStyle name="Обычный 2 14 2 2 2" xfId="32481"/>
    <cellStyle name="Обычный 2 14 2 3" xfId="24033"/>
    <cellStyle name="Обычный 2 14 3" xfId="11360"/>
    <cellStyle name="Обычный 2 14 3 2" xfId="28257"/>
    <cellStyle name="Обычный 2 14 4" xfId="19809"/>
    <cellStyle name="Обычный 2 15" xfId="4320"/>
    <cellStyle name="Обычный 2 15 2" xfId="12768"/>
    <cellStyle name="Обычный 2 15 2 2" xfId="29665"/>
    <cellStyle name="Обычный 2 15 3" xfId="21217"/>
    <cellStyle name="Обычный 2 16" xfId="8544"/>
    <cellStyle name="Обычный 2 16 2" xfId="25441"/>
    <cellStyle name="Обычный 2 17" xfId="16993"/>
    <cellStyle name="Обычный 2 18" xfId="33890"/>
    <cellStyle name="Обычный 2 2" xfId="5"/>
    <cellStyle name="Обычный 2 2 10" xfId="2914"/>
    <cellStyle name="Обычный 2 2 10 2" xfId="7138"/>
    <cellStyle name="Обычный 2 2 10 2 2" xfId="15586"/>
    <cellStyle name="Обычный 2 2 10 2 2 2" xfId="32483"/>
    <cellStyle name="Обычный 2 2 10 2 3" xfId="24035"/>
    <cellStyle name="Обычный 2 2 10 3" xfId="11362"/>
    <cellStyle name="Обычный 2 2 10 3 2" xfId="28259"/>
    <cellStyle name="Обычный 2 2 10 4" xfId="19811"/>
    <cellStyle name="Обычный 2 2 11" xfId="4322"/>
    <cellStyle name="Обычный 2 2 11 2" xfId="12770"/>
    <cellStyle name="Обычный 2 2 11 2 2" xfId="29667"/>
    <cellStyle name="Обычный 2 2 11 3" xfId="21219"/>
    <cellStyle name="Обычный 2 2 12" xfId="8546"/>
    <cellStyle name="Обычный 2 2 12 2" xfId="25443"/>
    <cellStyle name="Обычный 2 2 13" xfId="16995"/>
    <cellStyle name="Обычный 2 2 14" xfId="33892"/>
    <cellStyle name="Обычный 2 2 2" xfId="6"/>
    <cellStyle name="Обычный 2 2 2 10" xfId="4323"/>
    <cellStyle name="Обычный 2 2 2 10 2" xfId="12771"/>
    <cellStyle name="Обычный 2 2 2 10 2 2" xfId="29668"/>
    <cellStyle name="Обычный 2 2 2 10 3" xfId="21220"/>
    <cellStyle name="Обычный 2 2 2 11" xfId="8547"/>
    <cellStyle name="Обычный 2 2 2 11 2" xfId="25444"/>
    <cellStyle name="Обычный 2 2 2 12" xfId="16996"/>
    <cellStyle name="Обычный 2 2 2 13" xfId="33893"/>
    <cellStyle name="Обычный 2 2 2 2" xfId="7"/>
    <cellStyle name="Обычный 2 2 2 2 10" xfId="8548"/>
    <cellStyle name="Обычный 2 2 2 2 10 2" xfId="25445"/>
    <cellStyle name="Обычный 2 2 2 2 11" xfId="16997"/>
    <cellStyle name="Обычный 2 2 2 2 12" xfId="33894"/>
    <cellStyle name="Обычный 2 2 2 2 2" xfId="8"/>
    <cellStyle name="Обычный 2 2 2 2 2 10" xfId="16998"/>
    <cellStyle name="Обычный 2 2 2 2 2 11" xfId="33895"/>
    <cellStyle name="Обычный 2 2 2 2 2 2" xfId="9"/>
    <cellStyle name="Обычный 2 2 2 2 2 2 10" xfId="33896"/>
    <cellStyle name="Обычный 2 2 2 2 2 2 2" xfId="10"/>
    <cellStyle name="Обычный 2 2 2 2 2 2 2 2" xfId="427"/>
    <cellStyle name="Обычный 2 2 2 2 2 2 2 2 2" xfId="1158"/>
    <cellStyle name="Обычный 2 2 2 2 2 2 2 2 2 2" xfId="2567"/>
    <cellStyle name="Обычный 2 2 2 2 2 2 2 2 2 2 2" xfId="6791"/>
    <cellStyle name="Обычный 2 2 2 2 2 2 2 2 2 2 2 2" xfId="15239"/>
    <cellStyle name="Обычный 2 2 2 2 2 2 2 2 2 2 2 2 2" xfId="32136"/>
    <cellStyle name="Обычный 2 2 2 2 2 2 2 2 2 2 2 3" xfId="23688"/>
    <cellStyle name="Обычный 2 2 2 2 2 2 2 2 2 2 3" xfId="11015"/>
    <cellStyle name="Обычный 2 2 2 2 2 2 2 2 2 2 3 2" xfId="27912"/>
    <cellStyle name="Обычный 2 2 2 2 2 2 2 2 2 2 4" xfId="19464"/>
    <cellStyle name="Обычный 2 2 2 2 2 2 2 2 2 3" xfId="3975"/>
    <cellStyle name="Обычный 2 2 2 2 2 2 2 2 2 3 2" xfId="8199"/>
    <cellStyle name="Обычный 2 2 2 2 2 2 2 2 2 3 2 2" xfId="16647"/>
    <cellStyle name="Обычный 2 2 2 2 2 2 2 2 2 3 2 2 2" xfId="33544"/>
    <cellStyle name="Обычный 2 2 2 2 2 2 2 2 2 3 2 3" xfId="25096"/>
    <cellStyle name="Обычный 2 2 2 2 2 2 2 2 2 3 3" xfId="12423"/>
    <cellStyle name="Обычный 2 2 2 2 2 2 2 2 2 3 3 2" xfId="29320"/>
    <cellStyle name="Обычный 2 2 2 2 2 2 2 2 2 3 4" xfId="20872"/>
    <cellStyle name="Обычный 2 2 2 2 2 2 2 2 2 4" xfId="5383"/>
    <cellStyle name="Обычный 2 2 2 2 2 2 2 2 2 4 2" xfId="13831"/>
    <cellStyle name="Обычный 2 2 2 2 2 2 2 2 2 4 2 2" xfId="30728"/>
    <cellStyle name="Обычный 2 2 2 2 2 2 2 2 2 4 3" xfId="22280"/>
    <cellStyle name="Обычный 2 2 2 2 2 2 2 2 2 5" xfId="9607"/>
    <cellStyle name="Обычный 2 2 2 2 2 2 2 2 2 5 2" xfId="26504"/>
    <cellStyle name="Обычный 2 2 2 2 2 2 2 2 2 6" xfId="18056"/>
    <cellStyle name="Обычный 2 2 2 2 2 2 2 2 3" xfId="1863"/>
    <cellStyle name="Обычный 2 2 2 2 2 2 2 2 3 2" xfId="6087"/>
    <cellStyle name="Обычный 2 2 2 2 2 2 2 2 3 2 2" xfId="14535"/>
    <cellStyle name="Обычный 2 2 2 2 2 2 2 2 3 2 2 2" xfId="31432"/>
    <cellStyle name="Обычный 2 2 2 2 2 2 2 2 3 2 3" xfId="22984"/>
    <cellStyle name="Обычный 2 2 2 2 2 2 2 2 3 3" xfId="10311"/>
    <cellStyle name="Обычный 2 2 2 2 2 2 2 2 3 3 2" xfId="27208"/>
    <cellStyle name="Обычный 2 2 2 2 2 2 2 2 3 4" xfId="18760"/>
    <cellStyle name="Обычный 2 2 2 2 2 2 2 2 4" xfId="3271"/>
    <cellStyle name="Обычный 2 2 2 2 2 2 2 2 4 2" xfId="7495"/>
    <cellStyle name="Обычный 2 2 2 2 2 2 2 2 4 2 2" xfId="15943"/>
    <cellStyle name="Обычный 2 2 2 2 2 2 2 2 4 2 2 2" xfId="32840"/>
    <cellStyle name="Обычный 2 2 2 2 2 2 2 2 4 2 3" xfId="24392"/>
    <cellStyle name="Обычный 2 2 2 2 2 2 2 2 4 3" xfId="11719"/>
    <cellStyle name="Обычный 2 2 2 2 2 2 2 2 4 3 2" xfId="28616"/>
    <cellStyle name="Обычный 2 2 2 2 2 2 2 2 4 4" xfId="20168"/>
    <cellStyle name="Обычный 2 2 2 2 2 2 2 2 5" xfId="4679"/>
    <cellStyle name="Обычный 2 2 2 2 2 2 2 2 5 2" xfId="13127"/>
    <cellStyle name="Обычный 2 2 2 2 2 2 2 2 5 2 2" xfId="30024"/>
    <cellStyle name="Обычный 2 2 2 2 2 2 2 2 5 3" xfId="21576"/>
    <cellStyle name="Обычный 2 2 2 2 2 2 2 2 6" xfId="8903"/>
    <cellStyle name="Обычный 2 2 2 2 2 2 2 2 6 2" xfId="25800"/>
    <cellStyle name="Обычный 2 2 2 2 2 2 2 2 7" xfId="17352"/>
    <cellStyle name="Обычный 2 2 2 2 2 2 2 2 8" xfId="34249"/>
    <cellStyle name="Обычный 2 2 2 2 2 2 2 3" xfId="806"/>
    <cellStyle name="Обычный 2 2 2 2 2 2 2 3 2" xfId="2215"/>
    <cellStyle name="Обычный 2 2 2 2 2 2 2 3 2 2" xfId="6439"/>
    <cellStyle name="Обычный 2 2 2 2 2 2 2 3 2 2 2" xfId="14887"/>
    <cellStyle name="Обычный 2 2 2 2 2 2 2 3 2 2 2 2" xfId="31784"/>
    <cellStyle name="Обычный 2 2 2 2 2 2 2 3 2 2 3" xfId="23336"/>
    <cellStyle name="Обычный 2 2 2 2 2 2 2 3 2 3" xfId="10663"/>
    <cellStyle name="Обычный 2 2 2 2 2 2 2 3 2 3 2" xfId="27560"/>
    <cellStyle name="Обычный 2 2 2 2 2 2 2 3 2 4" xfId="19112"/>
    <cellStyle name="Обычный 2 2 2 2 2 2 2 3 3" xfId="3623"/>
    <cellStyle name="Обычный 2 2 2 2 2 2 2 3 3 2" xfId="7847"/>
    <cellStyle name="Обычный 2 2 2 2 2 2 2 3 3 2 2" xfId="16295"/>
    <cellStyle name="Обычный 2 2 2 2 2 2 2 3 3 2 2 2" xfId="33192"/>
    <cellStyle name="Обычный 2 2 2 2 2 2 2 3 3 2 3" xfId="24744"/>
    <cellStyle name="Обычный 2 2 2 2 2 2 2 3 3 3" xfId="12071"/>
    <cellStyle name="Обычный 2 2 2 2 2 2 2 3 3 3 2" xfId="28968"/>
    <cellStyle name="Обычный 2 2 2 2 2 2 2 3 3 4" xfId="20520"/>
    <cellStyle name="Обычный 2 2 2 2 2 2 2 3 4" xfId="5031"/>
    <cellStyle name="Обычный 2 2 2 2 2 2 2 3 4 2" xfId="13479"/>
    <cellStyle name="Обычный 2 2 2 2 2 2 2 3 4 2 2" xfId="30376"/>
    <cellStyle name="Обычный 2 2 2 2 2 2 2 3 4 3" xfId="21928"/>
    <cellStyle name="Обычный 2 2 2 2 2 2 2 3 5" xfId="9255"/>
    <cellStyle name="Обычный 2 2 2 2 2 2 2 3 5 2" xfId="26152"/>
    <cellStyle name="Обычный 2 2 2 2 2 2 2 3 6" xfId="17704"/>
    <cellStyle name="Обычный 2 2 2 2 2 2 2 4" xfId="1511"/>
    <cellStyle name="Обычный 2 2 2 2 2 2 2 4 2" xfId="5735"/>
    <cellStyle name="Обычный 2 2 2 2 2 2 2 4 2 2" xfId="14183"/>
    <cellStyle name="Обычный 2 2 2 2 2 2 2 4 2 2 2" xfId="31080"/>
    <cellStyle name="Обычный 2 2 2 2 2 2 2 4 2 3" xfId="22632"/>
    <cellStyle name="Обычный 2 2 2 2 2 2 2 4 3" xfId="9959"/>
    <cellStyle name="Обычный 2 2 2 2 2 2 2 4 3 2" xfId="26856"/>
    <cellStyle name="Обычный 2 2 2 2 2 2 2 4 4" xfId="18408"/>
    <cellStyle name="Обычный 2 2 2 2 2 2 2 5" xfId="2919"/>
    <cellStyle name="Обычный 2 2 2 2 2 2 2 5 2" xfId="7143"/>
    <cellStyle name="Обычный 2 2 2 2 2 2 2 5 2 2" xfId="15591"/>
    <cellStyle name="Обычный 2 2 2 2 2 2 2 5 2 2 2" xfId="32488"/>
    <cellStyle name="Обычный 2 2 2 2 2 2 2 5 2 3" xfId="24040"/>
    <cellStyle name="Обычный 2 2 2 2 2 2 2 5 3" xfId="11367"/>
    <cellStyle name="Обычный 2 2 2 2 2 2 2 5 3 2" xfId="28264"/>
    <cellStyle name="Обычный 2 2 2 2 2 2 2 5 4" xfId="19816"/>
    <cellStyle name="Обычный 2 2 2 2 2 2 2 6" xfId="4327"/>
    <cellStyle name="Обычный 2 2 2 2 2 2 2 6 2" xfId="12775"/>
    <cellStyle name="Обычный 2 2 2 2 2 2 2 6 2 2" xfId="29672"/>
    <cellStyle name="Обычный 2 2 2 2 2 2 2 6 3" xfId="21224"/>
    <cellStyle name="Обычный 2 2 2 2 2 2 2 7" xfId="8551"/>
    <cellStyle name="Обычный 2 2 2 2 2 2 2 7 2" xfId="25448"/>
    <cellStyle name="Обычный 2 2 2 2 2 2 2 8" xfId="17000"/>
    <cellStyle name="Обычный 2 2 2 2 2 2 2 9" xfId="33897"/>
    <cellStyle name="Обычный 2 2 2 2 2 2 3" xfId="426"/>
    <cellStyle name="Обычный 2 2 2 2 2 2 3 2" xfId="1157"/>
    <cellStyle name="Обычный 2 2 2 2 2 2 3 2 2" xfId="2566"/>
    <cellStyle name="Обычный 2 2 2 2 2 2 3 2 2 2" xfId="6790"/>
    <cellStyle name="Обычный 2 2 2 2 2 2 3 2 2 2 2" xfId="15238"/>
    <cellStyle name="Обычный 2 2 2 2 2 2 3 2 2 2 2 2" xfId="32135"/>
    <cellStyle name="Обычный 2 2 2 2 2 2 3 2 2 2 3" xfId="23687"/>
    <cellStyle name="Обычный 2 2 2 2 2 2 3 2 2 3" xfId="11014"/>
    <cellStyle name="Обычный 2 2 2 2 2 2 3 2 2 3 2" xfId="27911"/>
    <cellStyle name="Обычный 2 2 2 2 2 2 3 2 2 4" xfId="19463"/>
    <cellStyle name="Обычный 2 2 2 2 2 2 3 2 3" xfId="3974"/>
    <cellStyle name="Обычный 2 2 2 2 2 2 3 2 3 2" xfId="8198"/>
    <cellStyle name="Обычный 2 2 2 2 2 2 3 2 3 2 2" xfId="16646"/>
    <cellStyle name="Обычный 2 2 2 2 2 2 3 2 3 2 2 2" xfId="33543"/>
    <cellStyle name="Обычный 2 2 2 2 2 2 3 2 3 2 3" xfId="25095"/>
    <cellStyle name="Обычный 2 2 2 2 2 2 3 2 3 3" xfId="12422"/>
    <cellStyle name="Обычный 2 2 2 2 2 2 3 2 3 3 2" xfId="29319"/>
    <cellStyle name="Обычный 2 2 2 2 2 2 3 2 3 4" xfId="20871"/>
    <cellStyle name="Обычный 2 2 2 2 2 2 3 2 4" xfId="5382"/>
    <cellStyle name="Обычный 2 2 2 2 2 2 3 2 4 2" xfId="13830"/>
    <cellStyle name="Обычный 2 2 2 2 2 2 3 2 4 2 2" xfId="30727"/>
    <cellStyle name="Обычный 2 2 2 2 2 2 3 2 4 3" xfId="22279"/>
    <cellStyle name="Обычный 2 2 2 2 2 2 3 2 5" xfId="9606"/>
    <cellStyle name="Обычный 2 2 2 2 2 2 3 2 5 2" xfId="26503"/>
    <cellStyle name="Обычный 2 2 2 2 2 2 3 2 6" xfId="18055"/>
    <cellStyle name="Обычный 2 2 2 2 2 2 3 3" xfId="1862"/>
    <cellStyle name="Обычный 2 2 2 2 2 2 3 3 2" xfId="6086"/>
    <cellStyle name="Обычный 2 2 2 2 2 2 3 3 2 2" xfId="14534"/>
    <cellStyle name="Обычный 2 2 2 2 2 2 3 3 2 2 2" xfId="31431"/>
    <cellStyle name="Обычный 2 2 2 2 2 2 3 3 2 3" xfId="22983"/>
    <cellStyle name="Обычный 2 2 2 2 2 2 3 3 3" xfId="10310"/>
    <cellStyle name="Обычный 2 2 2 2 2 2 3 3 3 2" xfId="27207"/>
    <cellStyle name="Обычный 2 2 2 2 2 2 3 3 4" xfId="18759"/>
    <cellStyle name="Обычный 2 2 2 2 2 2 3 4" xfId="3270"/>
    <cellStyle name="Обычный 2 2 2 2 2 2 3 4 2" xfId="7494"/>
    <cellStyle name="Обычный 2 2 2 2 2 2 3 4 2 2" xfId="15942"/>
    <cellStyle name="Обычный 2 2 2 2 2 2 3 4 2 2 2" xfId="32839"/>
    <cellStyle name="Обычный 2 2 2 2 2 2 3 4 2 3" xfId="24391"/>
    <cellStyle name="Обычный 2 2 2 2 2 2 3 4 3" xfId="11718"/>
    <cellStyle name="Обычный 2 2 2 2 2 2 3 4 3 2" xfId="28615"/>
    <cellStyle name="Обычный 2 2 2 2 2 2 3 4 4" xfId="20167"/>
    <cellStyle name="Обычный 2 2 2 2 2 2 3 5" xfId="4678"/>
    <cellStyle name="Обычный 2 2 2 2 2 2 3 5 2" xfId="13126"/>
    <cellStyle name="Обычный 2 2 2 2 2 2 3 5 2 2" xfId="30023"/>
    <cellStyle name="Обычный 2 2 2 2 2 2 3 5 3" xfId="21575"/>
    <cellStyle name="Обычный 2 2 2 2 2 2 3 6" xfId="8902"/>
    <cellStyle name="Обычный 2 2 2 2 2 2 3 6 2" xfId="25799"/>
    <cellStyle name="Обычный 2 2 2 2 2 2 3 7" xfId="17351"/>
    <cellStyle name="Обычный 2 2 2 2 2 2 3 8" xfId="34248"/>
    <cellStyle name="Обычный 2 2 2 2 2 2 4" xfId="805"/>
    <cellStyle name="Обычный 2 2 2 2 2 2 4 2" xfId="2214"/>
    <cellStyle name="Обычный 2 2 2 2 2 2 4 2 2" xfId="6438"/>
    <cellStyle name="Обычный 2 2 2 2 2 2 4 2 2 2" xfId="14886"/>
    <cellStyle name="Обычный 2 2 2 2 2 2 4 2 2 2 2" xfId="31783"/>
    <cellStyle name="Обычный 2 2 2 2 2 2 4 2 2 3" xfId="23335"/>
    <cellStyle name="Обычный 2 2 2 2 2 2 4 2 3" xfId="10662"/>
    <cellStyle name="Обычный 2 2 2 2 2 2 4 2 3 2" xfId="27559"/>
    <cellStyle name="Обычный 2 2 2 2 2 2 4 2 4" xfId="19111"/>
    <cellStyle name="Обычный 2 2 2 2 2 2 4 3" xfId="3622"/>
    <cellStyle name="Обычный 2 2 2 2 2 2 4 3 2" xfId="7846"/>
    <cellStyle name="Обычный 2 2 2 2 2 2 4 3 2 2" xfId="16294"/>
    <cellStyle name="Обычный 2 2 2 2 2 2 4 3 2 2 2" xfId="33191"/>
    <cellStyle name="Обычный 2 2 2 2 2 2 4 3 2 3" xfId="24743"/>
    <cellStyle name="Обычный 2 2 2 2 2 2 4 3 3" xfId="12070"/>
    <cellStyle name="Обычный 2 2 2 2 2 2 4 3 3 2" xfId="28967"/>
    <cellStyle name="Обычный 2 2 2 2 2 2 4 3 4" xfId="20519"/>
    <cellStyle name="Обычный 2 2 2 2 2 2 4 4" xfId="5030"/>
    <cellStyle name="Обычный 2 2 2 2 2 2 4 4 2" xfId="13478"/>
    <cellStyle name="Обычный 2 2 2 2 2 2 4 4 2 2" xfId="30375"/>
    <cellStyle name="Обычный 2 2 2 2 2 2 4 4 3" xfId="21927"/>
    <cellStyle name="Обычный 2 2 2 2 2 2 4 5" xfId="9254"/>
    <cellStyle name="Обычный 2 2 2 2 2 2 4 5 2" xfId="26151"/>
    <cellStyle name="Обычный 2 2 2 2 2 2 4 6" xfId="17703"/>
    <cellStyle name="Обычный 2 2 2 2 2 2 5" xfId="1510"/>
    <cellStyle name="Обычный 2 2 2 2 2 2 5 2" xfId="5734"/>
    <cellStyle name="Обычный 2 2 2 2 2 2 5 2 2" xfId="14182"/>
    <cellStyle name="Обычный 2 2 2 2 2 2 5 2 2 2" xfId="31079"/>
    <cellStyle name="Обычный 2 2 2 2 2 2 5 2 3" xfId="22631"/>
    <cellStyle name="Обычный 2 2 2 2 2 2 5 3" xfId="9958"/>
    <cellStyle name="Обычный 2 2 2 2 2 2 5 3 2" xfId="26855"/>
    <cellStyle name="Обычный 2 2 2 2 2 2 5 4" xfId="18407"/>
    <cellStyle name="Обычный 2 2 2 2 2 2 6" xfId="2918"/>
    <cellStyle name="Обычный 2 2 2 2 2 2 6 2" xfId="7142"/>
    <cellStyle name="Обычный 2 2 2 2 2 2 6 2 2" xfId="15590"/>
    <cellStyle name="Обычный 2 2 2 2 2 2 6 2 2 2" xfId="32487"/>
    <cellStyle name="Обычный 2 2 2 2 2 2 6 2 3" xfId="24039"/>
    <cellStyle name="Обычный 2 2 2 2 2 2 6 3" xfId="11366"/>
    <cellStyle name="Обычный 2 2 2 2 2 2 6 3 2" xfId="28263"/>
    <cellStyle name="Обычный 2 2 2 2 2 2 6 4" xfId="19815"/>
    <cellStyle name="Обычный 2 2 2 2 2 2 7" xfId="4326"/>
    <cellStyle name="Обычный 2 2 2 2 2 2 7 2" xfId="12774"/>
    <cellStyle name="Обычный 2 2 2 2 2 2 7 2 2" xfId="29671"/>
    <cellStyle name="Обычный 2 2 2 2 2 2 7 3" xfId="21223"/>
    <cellStyle name="Обычный 2 2 2 2 2 2 8" xfId="8550"/>
    <cellStyle name="Обычный 2 2 2 2 2 2 8 2" xfId="25447"/>
    <cellStyle name="Обычный 2 2 2 2 2 2 9" xfId="16999"/>
    <cellStyle name="Обычный 2 2 2 2 2 3" xfId="11"/>
    <cellStyle name="Обычный 2 2 2 2 2 3 2" xfId="428"/>
    <cellStyle name="Обычный 2 2 2 2 2 3 2 2" xfId="1159"/>
    <cellStyle name="Обычный 2 2 2 2 2 3 2 2 2" xfId="2568"/>
    <cellStyle name="Обычный 2 2 2 2 2 3 2 2 2 2" xfId="6792"/>
    <cellStyle name="Обычный 2 2 2 2 2 3 2 2 2 2 2" xfId="15240"/>
    <cellStyle name="Обычный 2 2 2 2 2 3 2 2 2 2 2 2" xfId="32137"/>
    <cellStyle name="Обычный 2 2 2 2 2 3 2 2 2 2 3" xfId="23689"/>
    <cellStyle name="Обычный 2 2 2 2 2 3 2 2 2 3" xfId="11016"/>
    <cellStyle name="Обычный 2 2 2 2 2 3 2 2 2 3 2" xfId="27913"/>
    <cellStyle name="Обычный 2 2 2 2 2 3 2 2 2 4" xfId="19465"/>
    <cellStyle name="Обычный 2 2 2 2 2 3 2 2 3" xfId="3976"/>
    <cellStyle name="Обычный 2 2 2 2 2 3 2 2 3 2" xfId="8200"/>
    <cellStyle name="Обычный 2 2 2 2 2 3 2 2 3 2 2" xfId="16648"/>
    <cellStyle name="Обычный 2 2 2 2 2 3 2 2 3 2 2 2" xfId="33545"/>
    <cellStyle name="Обычный 2 2 2 2 2 3 2 2 3 2 3" xfId="25097"/>
    <cellStyle name="Обычный 2 2 2 2 2 3 2 2 3 3" xfId="12424"/>
    <cellStyle name="Обычный 2 2 2 2 2 3 2 2 3 3 2" xfId="29321"/>
    <cellStyle name="Обычный 2 2 2 2 2 3 2 2 3 4" xfId="20873"/>
    <cellStyle name="Обычный 2 2 2 2 2 3 2 2 4" xfId="5384"/>
    <cellStyle name="Обычный 2 2 2 2 2 3 2 2 4 2" xfId="13832"/>
    <cellStyle name="Обычный 2 2 2 2 2 3 2 2 4 2 2" xfId="30729"/>
    <cellStyle name="Обычный 2 2 2 2 2 3 2 2 4 3" xfId="22281"/>
    <cellStyle name="Обычный 2 2 2 2 2 3 2 2 5" xfId="9608"/>
    <cellStyle name="Обычный 2 2 2 2 2 3 2 2 5 2" xfId="26505"/>
    <cellStyle name="Обычный 2 2 2 2 2 3 2 2 6" xfId="18057"/>
    <cellStyle name="Обычный 2 2 2 2 2 3 2 3" xfId="1864"/>
    <cellStyle name="Обычный 2 2 2 2 2 3 2 3 2" xfId="6088"/>
    <cellStyle name="Обычный 2 2 2 2 2 3 2 3 2 2" xfId="14536"/>
    <cellStyle name="Обычный 2 2 2 2 2 3 2 3 2 2 2" xfId="31433"/>
    <cellStyle name="Обычный 2 2 2 2 2 3 2 3 2 3" xfId="22985"/>
    <cellStyle name="Обычный 2 2 2 2 2 3 2 3 3" xfId="10312"/>
    <cellStyle name="Обычный 2 2 2 2 2 3 2 3 3 2" xfId="27209"/>
    <cellStyle name="Обычный 2 2 2 2 2 3 2 3 4" xfId="18761"/>
    <cellStyle name="Обычный 2 2 2 2 2 3 2 4" xfId="3272"/>
    <cellStyle name="Обычный 2 2 2 2 2 3 2 4 2" xfId="7496"/>
    <cellStyle name="Обычный 2 2 2 2 2 3 2 4 2 2" xfId="15944"/>
    <cellStyle name="Обычный 2 2 2 2 2 3 2 4 2 2 2" xfId="32841"/>
    <cellStyle name="Обычный 2 2 2 2 2 3 2 4 2 3" xfId="24393"/>
    <cellStyle name="Обычный 2 2 2 2 2 3 2 4 3" xfId="11720"/>
    <cellStyle name="Обычный 2 2 2 2 2 3 2 4 3 2" xfId="28617"/>
    <cellStyle name="Обычный 2 2 2 2 2 3 2 4 4" xfId="20169"/>
    <cellStyle name="Обычный 2 2 2 2 2 3 2 5" xfId="4680"/>
    <cellStyle name="Обычный 2 2 2 2 2 3 2 5 2" xfId="13128"/>
    <cellStyle name="Обычный 2 2 2 2 2 3 2 5 2 2" xfId="30025"/>
    <cellStyle name="Обычный 2 2 2 2 2 3 2 5 3" xfId="21577"/>
    <cellStyle name="Обычный 2 2 2 2 2 3 2 6" xfId="8904"/>
    <cellStyle name="Обычный 2 2 2 2 2 3 2 6 2" xfId="25801"/>
    <cellStyle name="Обычный 2 2 2 2 2 3 2 7" xfId="17353"/>
    <cellStyle name="Обычный 2 2 2 2 2 3 2 8" xfId="34250"/>
    <cellStyle name="Обычный 2 2 2 2 2 3 3" xfId="807"/>
    <cellStyle name="Обычный 2 2 2 2 2 3 3 2" xfId="2216"/>
    <cellStyle name="Обычный 2 2 2 2 2 3 3 2 2" xfId="6440"/>
    <cellStyle name="Обычный 2 2 2 2 2 3 3 2 2 2" xfId="14888"/>
    <cellStyle name="Обычный 2 2 2 2 2 3 3 2 2 2 2" xfId="31785"/>
    <cellStyle name="Обычный 2 2 2 2 2 3 3 2 2 3" xfId="23337"/>
    <cellStyle name="Обычный 2 2 2 2 2 3 3 2 3" xfId="10664"/>
    <cellStyle name="Обычный 2 2 2 2 2 3 3 2 3 2" xfId="27561"/>
    <cellStyle name="Обычный 2 2 2 2 2 3 3 2 4" xfId="19113"/>
    <cellStyle name="Обычный 2 2 2 2 2 3 3 3" xfId="3624"/>
    <cellStyle name="Обычный 2 2 2 2 2 3 3 3 2" xfId="7848"/>
    <cellStyle name="Обычный 2 2 2 2 2 3 3 3 2 2" xfId="16296"/>
    <cellStyle name="Обычный 2 2 2 2 2 3 3 3 2 2 2" xfId="33193"/>
    <cellStyle name="Обычный 2 2 2 2 2 3 3 3 2 3" xfId="24745"/>
    <cellStyle name="Обычный 2 2 2 2 2 3 3 3 3" xfId="12072"/>
    <cellStyle name="Обычный 2 2 2 2 2 3 3 3 3 2" xfId="28969"/>
    <cellStyle name="Обычный 2 2 2 2 2 3 3 3 4" xfId="20521"/>
    <cellStyle name="Обычный 2 2 2 2 2 3 3 4" xfId="5032"/>
    <cellStyle name="Обычный 2 2 2 2 2 3 3 4 2" xfId="13480"/>
    <cellStyle name="Обычный 2 2 2 2 2 3 3 4 2 2" xfId="30377"/>
    <cellStyle name="Обычный 2 2 2 2 2 3 3 4 3" xfId="21929"/>
    <cellStyle name="Обычный 2 2 2 2 2 3 3 5" xfId="9256"/>
    <cellStyle name="Обычный 2 2 2 2 2 3 3 5 2" xfId="26153"/>
    <cellStyle name="Обычный 2 2 2 2 2 3 3 6" xfId="17705"/>
    <cellStyle name="Обычный 2 2 2 2 2 3 4" xfId="1512"/>
    <cellStyle name="Обычный 2 2 2 2 2 3 4 2" xfId="5736"/>
    <cellStyle name="Обычный 2 2 2 2 2 3 4 2 2" xfId="14184"/>
    <cellStyle name="Обычный 2 2 2 2 2 3 4 2 2 2" xfId="31081"/>
    <cellStyle name="Обычный 2 2 2 2 2 3 4 2 3" xfId="22633"/>
    <cellStyle name="Обычный 2 2 2 2 2 3 4 3" xfId="9960"/>
    <cellStyle name="Обычный 2 2 2 2 2 3 4 3 2" xfId="26857"/>
    <cellStyle name="Обычный 2 2 2 2 2 3 4 4" xfId="18409"/>
    <cellStyle name="Обычный 2 2 2 2 2 3 5" xfId="2920"/>
    <cellStyle name="Обычный 2 2 2 2 2 3 5 2" xfId="7144"/>
    <cellStyle name="Обычный 2 2 2 2 2 3 5 2 2" xfId="15592"/>
    <cellStyle name="Обычный 2 2 2 2 2 3 5 2 2 2" xfId="32489"/>
    <cellStyle name="Обычный 2 2 2 2 2 3 5 2 3" xfId="24041"/>
    <cellStyle name="Обычный 2 2 2 2 2 3 5 3" xfId="11368"/>
    <cellStyle name="Обычный 2 2 2 2 2 3 5 3 2" xfId="28265"/>
    <cellStyle name="Обычный 2 2 2 2 2 3 5 4" xfId="19817"/>
    <cellStyle name="Обычный 2 2 2 2 2 3 6" xfId="4328"/>
    <cellStyle name="Обычный 2 2 2 2 2 3 6 2" xfId="12776"/>
    <cellStyle name="Обычный 2 2 2 2 2 3 6 2 2" xfId="29673"/>
    <cellStyle name="Обычный 2 2 2 2 2 3 6 3" xfId="21225"/>
    <cellStyle name="Обычный 2 2 2 2 2 3 7" xfId="8552"/>
    <cellStyle name="Обычный 2 2 2 2 2 3 7 2" xfId="25449"/>
    <cellStyle name="Обычный 2 2 2 2 2 3 8" xfId="17001"/>
    <cellStyle name="Обычный 2 2 2 2 2 3 9" xfId="33898"/>
    <cellStyle name="Обычный 2 2 2 2 2 4" xfId="425"/>
    <cellStyle name="Обычный 2 2 2 2 2 4 2" xfId="1156"/>
    <cellStyle name="Обычный 2 2 2 2 2 4 2 2" xfId="2565"/>
    <cellStyle name="Обычный 2 2 2 2 2 4 2 2 2" xfId="6789"/>
    <cellStyle name="Обычный 2 2 2 2 2 4 2 2 2 2" xfId="15237"/>
    <cellStyle name="Обычный 2 2 2 2 2 4 2 2 2 2 2" xfId="32134"/>
    <cellStyle name="Обычный 2 2 2 2 2 4 2 2 2 3" xfId="23686"/>
    <cellStyle name="Обычный 2 2 2 2 2 4 2 2 3" xfId="11013"/>
    <cellStyle name="Обычный 2 2 2 2 2 4 2 2 3 2" xfId="27910"/>
    <cellStyle name="Обычный 2 2 2 2 2 4 2 2 4" xfId="19462"/>
    <cellStyle name="Обычный 2 2 2 2 2 4 2 3" xfId="3973"/>
    <cellStyle name="Обычный 2 2 2 2 2 4 2 3 2" xfId="8197"/>
    <cellStyle name="Обычный 2 2 2 2 2 4 2 3 2 2" xfId="16645"/>
    <cellStyle name="Обычный 2 2 2 2 2 4 2 3 2 2 2" xfId="33542"/>
    <cellStyle name="Обычный 2 2 2 2 2 4 2 3 2 3" xfId="25094"/>
    <cellStyle name="Обычный 2 2 2 2 2 4 2 3 3" xfId="12421"/>
    <cellStyle name="Обычный 2 2 2 2 2 4 2 3 3 2" xfId="29318"/>
    <cellStyle name="Обычный 2 2 2 2 2 4 2 3 4" xfId="20870"/>
    <cellStyle name="Обычный 2 2 2 2 2 4 2 4" xfId="5381"/>
    <cellStyle name="Обычный 2 2 2 2 2 4 2 4 2" xfId="13829"/>
    <cellStyle name="Обычный 2 2 2 2 2 4 2 4 2 2" xfId="30726"/>
    <cellStyle name="Обычный 2 2 2 2 2 4 2 4 3" xfId="22278"/>
    <cellStyle name="Обычный 2 2 2 2 2 4 2 5" xfId="9605"/>
    <cellStyle name="Обычный 2 2 2 2 2 4 2 5 2" xfId="26502"/>
    <cellStyle name="Обычный 2 2 2 2 2 4 2 6" xfId="18054"/>
    <cellStyle name="Обычный 2 2 2 2 2 4 3" xfId="1861"/>
    <cellStyle name="Обычный 2 2 2 2 2 4 3 2" xfId="6085"/>
    <cellStyle name="Обычный 2 2 2 2 2 4 3 2 2" xfId="14533"/>
    <cellStyle name="Обычный 2 2 2 2 2 4 3 2 2 2" xfId="31430"/>
    <cellStyle name="Обычный 2 2 2 2 2 4 3 2 3" xfId="22982"/>
    <cellStyle name="Обычный 2 2 2 2 2 4 3 3" xfId="10309"/>
    <cellStyle name="Обычный 2 2 2 2 2 4 3 3 2" xfId="27206"/>
    <cellStyle name="Обычный 2 2 2 2 2 4 3 4" xfId="18758"/>
    <cellStyle name="Обычный 2 2 2 2 2 4 4" xfId="3269"/>
    <cellStyle name="Обычный 2 2 2 2 2 4 4 2" xfId="7493"/>
    <cellStyle name="Обычный 2 2 2 2 2 4 4 2 2" xfId="15941"/>
    <cellStyle name="Обычный 2 2 2 2 2 4 4 2 2 2" xfId="32838"/>
    <cellStyle name="Обычный 2 2 2 2 2 4 4 2 3" xfId="24390"/>
    <cellStyle name="Обычный 2 2 2 2 2 4 4 3" xfId="11717"/>
    <cellStyle name="Обычный 2 2 2 2 2 4 4 3 2" xfId="28614"/>
    <cellStyle name="Обычный 2 2 2 2 2 4 4 4" xfId="20166"/>
    <cellStyle name="Обычный 2 2 2 2 2 4 5" xfId="4677"/>
    <cellStyle name="Обычный 2 2 2 2 2 4 5 2" xfId="13125"/>
    <cellStyle name="Обычный 2 2 2 2 2 4 5 2 2" xfId="30022"/>
    <cellStyle name="Обычный 2 2 2 2 2 4 5 3" xfId="21574"/>
    <cellStyle name="Обычный 2 2 2 2 2 4 6" xfId="8901"/>
    <cellStyle name="Обычный 2 2 2 2 2 4 6 2" xfId="25798"/>
    <cellStyle name="Обычный 2 2 2 2 2 4 7" xfId="17350"/>
    <cellStyle name="Обычный 2 2 2 2 2 4 8" xfId="34247"/>
    <cellStyle name="Обычный 2 2 2 2 2 5" xfId="804"/>
    <cellStyle name="Обычный 2 2 2 2 2 5 2" xfId="2213"/>
    <cellStyle name="Обычный 2 2 2 2 2 5 2 2" xfId="6437"/>
    <cellStyle name="Обычный 2 2 2 2 2 5 2 2 2" xfId="14885"/>
    <cellStyle name="Обычный 2 2 2 2 2 5 2 2 2 2" xfId="31782"/>
    <cellStyle name="Обычный 2 2 2 2 2 5 2 2 3" xfId="23334"/>
    <cellStyle name="Обычный 2 2 2 2 2 5 2 3" xfId="10661"/>
    <cellStyle name="Обычный 2 2 2 2 2 5 2 3 2" xfId="27558"/>
    <cellStyle name="Обычный 2 2 2 2 2 5 2 4" xfId="19110"/>
    <cellStyle name="Обычный 2 2 2 2 2 5 3" xfId="3621"/>
    <cellStyle name="Обычный 2 2 2 2 2 5 3 2" xfId="7845"/>
    <cellStyle name="Обычный 2 2 2 2 2 5 3 2 2" xfId="16293"/>
    <cellStyle name="Обычный 2 2 2 2 2 5 3 2 2 2" xfId="33190"/>
    <cellStyle name="Обычный 2 2 2 2 2 5 3 2 3" xfId="24742"/>
    <cellStyle name="Обычный 2 2 2 2 2 5 3 3" xfId="12069"/>
    <cellStyle name="Обычный 2 2 2 2 2 5 3 3 2" xfId="28966"/>
    <cellStyle name="Обычный 2 2 2 2 2 5 3 4" xfId="20518"/>
    <cellStyle name="Обычный 2 2 2 2 2 5 4" xfId="5029"/>
    <cellStyle name="Обычный 2 2 2 2 2 5 4 2" xfId="13477"/>
    <cellStyle name="Обычный 2 2 2 2 2 5 4 2 2" xfId="30374"/>
    <cellStyle name="Обычный 2 2 2 2 2 5 4 3" xfId="21926"/>
    <cellStyle name="Обычный 2 2 2 2 2 5 5" xfId="9253"/>
    <cellStyle name="Обычный 2 2 2 2 2 5 5 2" xfId="26150"/>
    <cellStyle name="Обычный 2 2 2 2 2 5 6" xfId="17702"/>
    <cellStyle name="Обычный 2 2 2 2 2 6" xfId="1509"/>
    <cellStyle name="Обычный 2 2 2 2 2 6 2" xfId="5733"/>
    <cellStyle name="Обычный 2 2 2 2 2 6 2 2" xfId="14181"/>
    <cellStyle name="Обычный 2 2 2 2 2 6 2 2 2" xfId="31078"/>
    <cellStyle name="Обычный 2 2 2 2 2 6 2 3" xfId="22630"/>
    <cellStyle name="Обычный 2 2 2 2 2 6 3" xfId="9957"/>
    <cellStyle name="Обычный 2 2 2 2 2 6 3 2" xfId="26854"/>
    <cellStyle name="Обычный 2 2 2 2 2 6 4" xfId="18406"/>
    <cellStyle name="Обычный 2 2 2 2 2 7" xfId="2917"/>
    <cellStyle name="Обычный 2 2 2 2 2 7 2" xfId="7141"/>
    <cellStyle name="Обычный 2 2 2 2 2 7 2 2" xfId="15589"/>
    <cellStyle name="Обычный 2 2 2 2 2 7 2 2 2" xfId="32486"/>
    <cellStyle name="Обычный 2 2 2 2 2 7 2 3" xfId="24038"/>
    <cellStyle name="Обычный 2 2 2 2 2 7 3" xfId="11365"/>
    <cellStyle name="Обычный 2 2 2 2 2 7 3 2" xfId="28262"/>
    <cellStyle name="Обычный 2 2 2 2 2 7 4" xfId="19814"/>
    <cellStyle name="Обычный 2 2 2 2 2 8" xfId="4325"/>
    <cellStyle name="Обычный 2 2 2 2 2 8 2" xfId="12773"/>
    <cellStyle name="Обычный 2 2 2 2 2 8 2 2" xfId="29670"/>
    <cellStyle name="Обычный 2 2 2 2 2 8 3" xfId="21222"/>
    <cellStyle name="Обычный 2 2 2 2 2 9" xfId="8549"/>
    <cellStyle name="Обычный 2 2 2 2 2 9 2" xfId="25446"/>
    <cellStyle name="Обычный 2 2 2 2 3" xfId="12"/>
    <cellStyle name="Обычный 2 2 2 2 3 10" xfId="33899"/>
    <cellStyle name="Обычный 2 2 2 2 3 2" xfId="13"/>
    <cellStyle name="Обычный 2 2 2 2 3 2 2" xfId="430"/>
    <cellStyle name="Обычный 2 2 2 2 3 2 2 2" xfId="1161"/>
    <cellStyle name="Обычный 2 2 2 2 3 2 2 2 2" xfId="2570"/>
    <cellStyle name="Обычный 2 2 2 2 3 2 2 2 2 2" xfId="6794"/>
    <cellStyle name="Обычный 2 2 2 2 3 2 2 2 2 2 2" xfId="15242"/>
    <cellStyle name="Обычный 2 2 2 2 3 2 2 2 2 2 2 2" xfId="32139"/>
    <cellStyle name="Обычный 2 2 2 2 3 2 2 2 2 2 3" xfId="23691"/>
    <cellStyle name="Обычный 2 2 2 2 3 2 2 2 2 3" xfId="11018"/>
    <cellStyle name="Обычный 2 2 2 2 3 2 2 2 2 3 2" xfId="27915"/>
    <cellStyle name="Обычный 2 2 2 2 3 2 2 2 2 4" xfId="19467"/>
    <cellStyle name="Обычный 2 2 2 2 3 2 2 2 3" xfId="3978"/>
    <cellStyle name="Обычный 2 2 2 2 3 2 2 2 3 2" xfId="8202"/>
    <cellStyle name="Обычный 2 2 2 2 3 2 2 2 3 2 2" xfId="16650"/>
    <cellStyle name="Обычный 2 2 2 2 3 2 2 2 3 2 2 2" xfId="33547"/>
    <cellStyle name="Обычный 2 2 2 2 3 2 2 2 3 2 3" xfId="25099"/>
    <cellStyle name="Обычный 2 2 2 2 3 2 2 2 3 3" xfId="12426"/>
    <cellStyle name="Обычный 2 2 2 2 3 2 2 2 3 3 2" xfId="29323"/>
    <cellStyle name="Обычный 2 2 2 2 3 2 2 2 3 4" xfId="20875"/>
    <cellStyle name="Обычный 2 2 2 2 3 2 2 2 4" xfId="5386"/>
    <cellStyle name="Обычный 2 2 2 2 3 2 2 2 4 2" xfId="13834"/>
    <cellStyle name="Обычный 2 2 2 2 3 2 2 2 4 2 2" xfId="30731"/>
    <cellStyle name="Обычный 2 2 2 2 3 2 2 2 4 3" xfId="22283"/>
    <cellStyle name="Обычный 2 2 2 2 3 2 2 2 5" xfId="9610"/>
    <cellStyle name="Обычный 2 2 2 2 3 2 2 2 5 2" xfId="26507"/>
    <cellStyle name="Обычный 2 2 2 2 3 2 2 2 6" xfId="18059"/>
    <cellStyle name="Обычный 2 2 2 2 3 2 2 3" xfId="1866"/>
    <cellStyle name="Обычный 2 2 2 2 3 2 2 3 2" xfId="6090"/>
    <cellStyle name="Обычный 2 2 2 2 3 2 2 3 2 2" xfId="14538"/>
    <cellStyle name="Обычный 2 2 2 2 3 2 2 3 2 2 2" xfId="31435"/>
    <cellStyle name="Обычный 2 2 2 2 3 2 2 3 2 3" xfId="22987"/>
    <cellStyle name="Обычный 2 2 2 2 3 2 2 3 3" xfId="10314"/>
    <cellStyle name="Обычный 2 2 2 2 3 2 2 3 3 2" xfId="27211"/>
    <cellStyle name="Обычный 2 2 2 2 3 2 2 3 4" xfId="18763"/>
    <cellStyle name="Обычный 2 2 2 2 3 2 2 4" xfId="3274"/>
    <cellStyle name="Обычный 2 2 2 2 3 2 2 4 2" xfId="7498"/>
    <cellStyle name="Обычный 2 2 2 2 3 2 2 4 2 2" xfId="15946"/>
    <cellStyle name="Обычный 2 2 2 2 3 2 2 4 2 2 2" xfId="32843"/>
    <cellStyle name="Обычный 2 2 2 2 3 2 2 4 2 3" xfId="24395"/>
    <cellStyle name="Обычный 2 2 2 2 3 2 2 4 3" xfId="11722"/>
    <cellStyle name="Обычный 2 2 2 2 3 2 2 4 3 2" xfId="28619"/>
    <cellStyle name="Обычный 2 2 2 2 3 2 2 4 4" xfId="20171"/>
    <cellStyle name="Обычный 2 2 2 2 3 2 2 5" xfId="4682"/>
    <cellStyle name="Обычный 2 2 2 2 3 2 2 5 2" xfId="13130"/>
    <cellStyle name="Обычный 2 2 2 2 3 2 2 5 2 2" xfId="30027"/>
    <cellStyle name="Обычный 2 2 2 2 3 2 2 5 3" xfId="21579"/>
    <cellStyle name="Обычный 2 2 2 2 3 2 2 6" xfId="8906"/>
    <cellStyle name="Обычный 2 2 2 2 3 2 2 6 2" xfId="25803"/>
    <cellStyle name="Обычный 2 2 2 2 3 2 2 7" xfId="17355"/>
    <cellStyle name="Обычный 2 2 2 2 3 2 2 8" xfId="34252"/>
    <cellStyle name="Обычный 2 2 2 2 3 2 3" xfId="809"/>
    <cellStyle name="Обычный 2 2 2 2 3 2 3 2" xfId="2218"/>
    <cellStyle name="Обычный 2 2 2 2 3 2 3 2 2" xfId="6442"/>
    <cellStyle name="Обычный 2 2 2 2 3 2 3 2 2 2" xfId="14890"/>
    <cellStyle name="Обычный 2 2 2 2 3 2 3 2 2 2 2" xfId="31787"/>
    <cellStyle name="Обычный 2 2 2 2 3 2 3 2 2 3" xfId="23339"/>
    <cellStyle name="Обычный 2 2 2 2 3 2 3 2 3" xfId="10666"/>
    <cellStyle name="Обычный 2 2 2 2 3 2 3 2 3 2" xfId="27563"/>
    <cellStyle name="Обычный 2 2 2 2 3 2 3 2 4" xfId="19115"/>
    <cellStyle name="Обычный 2 2 2 2 3 2 3 3" xfId="3626"/>
    <cellStyle name="Обычный 2 2 2 2 3 2 3 3 2" xfId="7850"/>
    <cellStyle name="Обычный 2 2 2 2 3 2 3 3 2 2" xfId="16298"/>
    <cellStyle name="Обычный 2 2 2 2 3 2 3 3 2 2 2" xfId="33195"/>
    <cellStyle name="Обычный 2 2 2 2 3 2 3 3 2 3" xfId="24747"/>
    <cellStyle name="Обычный 2 2 2 2 3 2 3 3 3" xfId="12074"/>
    <cellStyle name="Обычный 2 2 2 2 3 2 3 3 3 2" xfId="28971"/>
    <cellStyle name="Обычный 2 2 2 2 3 2 3 3 4" xfId="20523"/>
    <cellStyle name="Обычный 2 2 2 2 3 2 3 4" xfId="5034"/>
    <cellStyle name="Обычный 2 2 2 2 3 2 3 4 2" xfId="13482"/>
    <cellStyle name="Обычный 2 2 2 2 3 2 3 4 2 2" xfId="30379"/>
    <cellStyle name="Обычный 2 2 2 2 3 2 3 4 3" xfId="21931"/>
    <cellStyle name="Обычный 2 2 2 2 3 2 3 5" xfId="9258"/>
    <cellStyle name="Обычный 2 2 2 2 3 2 3 5 2" xfId="26155"/>
    <cellStyle name="Обычный 2 2 2 2 3 2 3 6" xfId="17707"/>
    <cellStyle name="Обычный 2 2 2 2 3 2 4" xfId="1514"/>
    <cellStyle name="Обычный 2 2 2 2 3 2 4 2" xfId="5738"/>
    <cellStyle name="Обычный 2 2 2 2 3 2 4 2 2" xfId="14186"/>
    <cellStyle name="Обычный 2 2 2 2 3 2 4 2 2 2" xfId="31083"/>
    <cellStyle name="Обычный 2 2 2 2 3 2 4 2 3" xfId="22635"/>
    <cellStyle name="Обычный 2 2 2 2 3 2 4 3" xfId="9962"/>
    <cellStyle name="Обычный 2 2 2 2 3 2 4 3 2" xfId="26859"/>
    <cellStyle name="Обычный 2 2 2 2 3 2 4 4" xfId="18411"/>
    <cellStyle name="Обычный 2 2 2 2 3 2 5" xfId="2922"/>
    <cellStyle name="Обычный 2 2 2 2 3 2 5 2" xfId="7146"/>
    <cellStyle name="Обычный 2 2 2 2 3 2 5 2 2" xfId="15594"/>
    <cellStyle name="Обычный 2 2 2 2 3 2 5 2 2 2" xfId="32491"/>
    <cellStyle name="Обычный 2 2 2 2 3 2 5 2 3" xfId="24043"/>
    <cellStyle name="Обычный 2 2 2 2 3 2 5 3" xfId="11370"/>
    <cellStyle name="Обычный 2 2 2 2 3 2 5 3 2" xfId="28267"/>
    <cellStyle name="Обычный 2 2 2 2 3 2 5 4" xfId="19819"/>
    <cellStyle name="Обычный 2 2 2 2 3 2 6" xfId="4330"/>
    <cellStyle name="Обычный 2 2 2 2 3 2 6 2" xfId="12778"/>
    <cellStyle name="Обычный 2 2 2 2 3 2 6 2 2" xfId="29675"/>
    <cellStyle name="Обычный 2 2 2 2 3 2 6 3" xfId="21227"/>
    <cellStyle name="Обычный 2 2 2 2 3 2 7" xfId="8554"/>
    <cellStyle name="Обычный 2 2 2 2 3 2 7 2" xfId="25451"/>
    <cellStyle name="Обычный 2 2 2 2 3 2 8" xfId="17003"/>
    <cellStyle name="Обычный 2 2 2 2 3 2 9" xfId="33900"/>
    <cellStyle name="Обычный 2 2 2 2 3 3" xfId="429"/>
    <cellStyle name="Обычный 2 2 2 2 3 3 2" xfId="1160"/>
    <cellStyle name="Обычный 2 2 2 2 3 3 2 2" xfId="2569"/>
    <cellStyle name="Обычный 2 2 2 2 3 3 2 2 2" xfId="6793"/>
    <cellStyle name="Обычный 2 2 2 2 3 3 2 2 2 2" xfId="15241"/>
    <cellStyle name="Обычный 2 2 2 2 3 3 2 2 2 2 2" xfId="32138"/>
    <cellStyle name="Обычный 2 2 2 2 3 3 2 2 2 3" xfId="23690"/>
    <cellStyle name="Обычный 2 2 2 2 3 3 2 2 3" xfId="11017"/>
    <cellStyle name="Обычный 2 2 2 2 3 3 2 2 3 2" xfId="27914"/>
    <cellStyle name="Обычный 2 2 2 2 3 3 2 2 4" xfId="19466"/>
    <cellStyle name="Обычный 2 2 2 2 3 3 2 3" xfId="3977"/>
    <cellStyle name="Обычный 2 2 2 2 3 3 2 3 2" xfId="8201"/>
    <cellStyle name="Обычный 2 2 2 2 3 3 2 3 2 2" xfId="16649"/>
    <cellStyle name="Обычный 2 2 2 2 3 3 2 3 2 2 2" xfId="33546"/>
    <cellStyle name="Обычный 2 2 2 2 3 3 2 3 2 3" xfId="25098"/>
    <cellStyle name="Обычный 2 2 2 2 3 3 2 3 3" xfId="12425"/>
    <cellStyle name="Обычный 2 2 2 2 3 3 2 3 3 2" xfId="29322"/>
    <cellStyle name="Обычный 2 2 2 2 3 3 2 3 4" xfId="20874"/>
    <cellStyle name="Обычный 2 2 2 2 3 3 2 4" xfId="5385"/>
    <cellStyle name="Обычный 2 2 2 2 3 3 2 4 2" xfId="13833"/>
    <cellStyle name="Обычный 2 2 2 2 3 3 2 4 2 2" xfId="30730"/>
    <cellStyle name="Обычный 2 2 2 2 3 3 2 4 3" xfId="22282"/>
    <cellStyle name="Обычный 2 2 2 2 3 3 2 5" xfId="9609"/>
    <cellStyle name="Обычный 2 2 2 2 3 3 2 5 2" xfId="26506"/>
    <cellStyle name="Обычный 2 2 2 2 3 3 2 6" xfId="18058"/>
    <cellStyle name="Обычный 2 2 2 2 3 3 3" xfId="1865"/>
    <cellStyle name="Обычный 2 2 2 2 3 3 3 2" xfId="6089"/>
    <cellStyle name="Обычный 2 2 2 2 3 3 3 2 2" xfId="14537"/>
    <cellStyle name="Обычный 2 2 2 2 3 3 3 2 2 2" xfId="31434"/>
    <cellStyle name="Обычный 2 2 2 2 3 3 3 2 3" xfId="22986"/>
    <cellStyle name="Обычный 2 2 2 2 3 3 3 3" xfId="10313"/>
    <cellStyle name="Обычный 2 2 2 2 3 3 3 3 2" xfId="27210"/>
    <cellStyle name="Обычный 2 2 2 2 3 3 3 4" xfId="18762"/>
    <cellStyle name="Обычный 2 2 2 2 3 3 4" xfId="3273"/>
    <cellStyle name="Обычный 2 2 2 2 3 3 4 2" xfId="7497"/>
    <cellStyle name="Обычный 2 2 2 2 3 3 4 2 2" xfId="15945"/>
    <cellStyle name="Обычный 2 2 2 2 3 3 4 2 2 2" xfId="32842"/>
    <cellStyle name="Обычный 2 2 2 2 3 3 4 2 3" xfId="24394"/>
    <cellStyle name="Обычный 2 2 2 2 3 3 4 3" xfId="11721"/>
    <cellStyle name="Обычный 2 2 2 2 3 3 4 3 2" xfId="28618"/>
    <cellStyle name="Обычный 2 2 2 2 3 3 4 4" xfId="20170"/>
    <cellStyle name="Обычный 2 2 2 2 3 3 5" xfId="4681"/>
    <cellStyle name="Обычный 2 2 2 2 3 3 5 2" xfId="13129"/>
    <cellStyle name="Обычный 2 2 2 2 3 3 5 2 2" xfId="30026"/>
    <cellStyle name="Обычный 2 2 2 2 3 3 5 3" xfId="21578"/>
    <cellStyle name="Обычный 2 2 2 2 3 3 6" xfId="8905"/>
    <cellStyle name="Обычный 2 2 2 2 3 3 6 2" xfId="25802"/>
    <cellStyle name="Обычный 2 2 2 2 3 3 7" xfId="17354"/>
    <cellStyle name="Обычный 2 2 2 2 3 3 8" xfId="34251"/>
    <cellStyle name="Обычный 2 2 2 2 3 4" xfId="808"/>
    <cellStyle name="Обычный 2 2 2 2 3 4 2" xfId="2217"/>
    <cellStyle name="Обычный 2 2 2 2 3 4 2 2" xfId="6441"/>
    <cellStyle name="Обычный 2 2 2 2 3 4 2 2 2" xfId="14889"/>
    <cellStyle name="Обычный 2 2 2 2 3 4 2 2 2 2" xfId="31786"/>
    <cellStyle name="Обычный 2 2 2 2 3 4 2 2 3" xfId="23338"/>
    <cellStyle name="Обычный 2 2 2 2 3 4 2 3" xfId="10665"/>
    <cellStyle name="Обычный 2 2 2 2 3 4 2 3 2" xfId="27562"/>
    <cellStyle name="Обычный 2 2 2 2 3 4 2 4" xfId="19114"/>
    <cellStyle name="Обычный 2 2 2 2 3 4 3" xfId="3625"/>
    <cellStyle name="Обычный 2 2 2 2 3 4 3 2" xfId="7849"/>
    <cellStyle name="Обычный 2 2 2 2 3 4 3 2 2" xfId="16297"/>
    <cellStyle name="Обычный 2 2 2 2 3 4 3 2 2 2" xfId="33194"/>
    <cellStyle name="Обычный 2 2 2 2 3 4 3 2 3" xfId="24746"/>
    <cellStyle name="Обычный 2 2 2 2 3 4 3 3" xfId="12073"/>
    <cellStyle name="Обычный 2 2 2 2 3 4 3 3 2" xfId="28970"/>
    <cellStyle name="Обычный 2 2 2 2 3 4 3 4" xfId="20522"/>
    <cellStyle name="Обычный 2 2 2 2 3 4 4" xfId="5033"/>
    <cellStyle name="Обычный 2 2 2 2 3 4 4 2" xfId="13481"/>
    <cellStyle name="Обычный 2 2 2 2 3 4 4 2 2" xfId="30378"/>
    <cellStyle name="Обычный 2 2 2 2 3 4 4 3" xfId="21930"/>
    <cellStyle name="Обычный 2 2 2 2 3 4 5" xfId="9257"/>
    <cellStyle name="Обычный 2 2 2 2 3 4 5 2" xfId="26154"/>
    <cellStyle name="Обычный 2 2 2 2 3 4 6" xfId="17706"/>
    <cellStyle name="Обычный 2 2 2 2 3 5" xfId="1513"/>
    <cellStyle name="Обычный 2 2 2 2 3 5 2" xfId="5737"/>
    <cellStyle name="Обычный 2 2 2 2 3 5 2 2" xfId="14185"/>
    <cellStyle name="Обычный 2 2 2 2 3 5 2 2 2" xfId="31082"/>
    <cellStyle name="Обычный 2 2 2 2 3 5 2 3" xfId="22634"/>
    <cellStyle name="Обычный 2 2 2 2 3 5 3" xfId="9961"/>
    <cellStyle name="Обычный 2 2 2 2 3 5 3 2" xfId="26858"/>
    <cellStyle name="Обычный 2 2 2 2 3 5 4" xfId="18410"/>
    <cellStyle name="Обычный 2 2 2 2 3 6" xfId="2921"/>
    <cellStyle name="Обычный 2 2 2 2 3 6 2" xfId="7145"/>
    <cellStyle name="Обычный 2 2 2 2 3 6 2 2" xfId="15593"/>
    <cellStyle name="Обычный 2 2 2 2 3 6 2 2 2" xfId="32490"/>
    <cellStyle name="Обычный 2 2 2 2 3 6 2 3" xfId="24042"/>
    <cellStyle name="Обычный 2 2 2 2 3 6 3" xfId="11369"/>
    <cellStyle name="Обычный 2 2 2 2 3 6 3 2" xfId="28266"/>
    <cellStyle name="Обычный 2 2 2 2 3 6 4" xfId="19818"/>
    <cellStyle name="Обычный 2 2 2 2 3 7" xfId="4329"/>
    <cellStyle name="Обычный 2 2 2 2 3 7 2" xfId="12777"/>
    <cellStyle name="Обычный 2 2 2 2 3 7 2 2" xfId="29674"/>
    <cellStyle name="Обычный 2 2 2 2 3 7 3" xfId="21226"/>
    <cellStyle name="Обычный 2 2 2 2 3 8" xfId="8553"/>
    <cellStyle name="Обычный 2 2 2 2 3 8 2" xfId="25450"/>
    <cellStyle name="Обычный 2 2 2 2 3 9" xfId="17002"/>
    <cellStyle name="Обычный 2 2 2 2 4" xfId="14"/>
    <cellStyle name="Обычный 2 2 2 2 4 2" xfId="431"/>
    <cellStyle name="Обычный 2 2 2 2 4 2 2" xfId="1162"/>
    <cellStyle name="Обычный 2 2 2 2 4 2 2 2" xfId="2571"/>
    <cellStyle name="Обычный 2 2 2 2 4 2 2 2 2" xfId="6795"/>
    <cellStyle name="Обычный 2 2 2 2 4 2 2 2 2 2" xfId="15243"/>
    <cellStyle name="Обычный 2 2 2 2 4 2 2 2 2 2 2" xfId="32140"/>
    <cellStyle name="Обычный 2 2 2 2 4 2 2 2 2 3" xfId="23692"/>
    <cellStyle name="Обычный 2 2 2 2 4 2 2 2 3" xfId="11019"/>
    <cellStyle name="Обычный 2 2 2 2 4 2 2 2 3 2" xfId="27916"/>
    <cellStyle name="Обычный 2 2 2 2 4 2 2 2 4" xfId="19468"/>
    <cellStyle name="Обычный 2 2 2 2 4 2 2 3" xfId="3979"/>
    <cellStyle name="Обычный 2 2 2 2 4 2 2 3 2" xfId="8203"/>
    <cellStyle name="Обычный 2 2 2 2 4 2 2 3 2 2" xfId="16651"/>
    <cellStyle name="Обычный 2 2 2 2 4 2 2 3 2 2 2" xfId="33548"/>
    <cellStyle name="Обычный 2 2 2 2 4 2 2 3 2 3" xfId="25100"/>
    <cellStyle name="Обычный 2 2 2 2 4 2 2 3 3" xfId="12427"/>
    <cellStyle name="Обычный 2 2 2 2 4 2 2 3 3 2" xfId="29324"/>
    <cellStyle name="Обычный 2 2 2 2 4 2 2 3 4" xfId="20876"/>
    <cellStyle name="Обычный 2 2 2 2 4 2 2 4" xfId="5387"/>
    <cellStyle name="Обычный 2 2 2 2 4 2 2 4 2" xfId="13835"/>
    <cellStyle name="Обычный 2 2 2 2 4 2 2 4 2 2" xfId="30732"/>
    <cellStyle name="Обычный 2 2 2 2 4 2 2 4 3" xfId="22284"/>
    <cellStyle name="Обычный 2 2 2 2 4 2 2 5" xfId="9611"/>
    <cellStyle name="Обычный 2 2 2 2 4 2 2 5 2" xfId="26508"/>
    <cellStyle name="Обычный 2 2 2 2 4 2 2 6" xfId="18060"/>
    <cellStyle name="Обычный 2 2 2 2 4 2 3" xfId="1867"/>
    <cellStyle name="Обычный 2 2 2 2 4 2 3 2" xfId="6091"/>
    <cellStyle name="Обычный 2 2 2 2 4 2 3 2 2" xfId="14539"/>
    <cellStyle name="Обычный 2 2 2 2 4 2 3 2 2 2" xfId="31436"/>
    <cellStyle name="Обычный 2 2 2 2 4 2 3 2 3" xfId="22988"/>
    <cellStyle name="Обычный 2 2 2 2 4 2 3 3" xfId="10315"/>
    <cellStyle name="Обычный 2 2 2 2 4 2 3 3 2" xfId="27212"/>
    <cellStyle name="Обычный 2 2 2 2 4 2 3 4" xfId="18764"/>
    <cellStyle name="Обычный 2 2 2 2 4 2 4" xfId="3275"/>
    <cellStyle name="Обычный 2 2 2 2 4 2 4 2" xfId="7499"/>
    <cellStyle name="Обычный 2 2 2 2 4 2 4 2 2" xfId="15947"/>
    <cellStyle name="Обычный 2 2 2 2 4 2 4 2 2 2" xfId="32844"/>
    <cellStyle name="Обычный 2 2 2 2 4 2 4 2 3" xfId="24396"/>
    <cellStyle name="Обычный 2 2 2 2 4 2 4 3" xfId="11723"/>
    <cellStyle name="Обычный 2 2 2 2 4 2 4 3 2" xfId="28620"/>
    <cellStyle name="Обычный 2 2 2 2 4 2 4 4" xfId="20172"/>
    <cellStyle name="Обычный 2 2 2 2 4 2 5" xfId="4683"/>
    <cellStyle name="Обычный 2 2 2 2 4 2 5 2" xfId="13131"/>
    <cellStyle name="Обычный 2 2 2 2 4 2 5 2 2" xfId="30028"/>
    <cellStyle name="Обычный 2 2 2 2 4 2 5 3" xfId="21580"/>
    <cellStyle name="Обычный 2 2 2 2 4 2 6" xfId="8907"/>
    <cellStyle name="Обычный 2 2 2 2 4 2 6 2" xfId="25804"/>
    <cellStyle name="Обычный 2 2 2 2 4 2 7" xfId="17356"/>
    <cellStyle name="Обычный 2 2 2 2 4 2 8" xfId="34253"/>
    <cellStyle name="Обычный 2 2 2 2 4 3" xfId="810"/>
    <cellStyle name="Обычный 2 2 2 2 4 3 2" xfId="2219"/>
    <cellStyle name="Обычный 2 2 2 2 4 3 2 2" xfId="6443"/>
    <cellStyle name="Обычный 2 2 2 2 4 3 2 2 2" xfId="14891"/>
    <cellStyle name="Обычный 2 2 2 2 4 3 2 2 2 2" xfId="31788"/>
    <cellStyle name="Обычный 2 2 2 2 4 3 2 2 3" xfId="23340"/>
    <cellStyle name="Обычный 2 2 2 2 4 3 2 3" xfId="10667"/>
    <cellStyle name="Обычный 2 2 2 2 4 3 2 3 2" xfId="27564"/>
    <cellStyle name="Обычный 2 2 2 2 4 3 2 4" xfId="19116"/>
    <cellStyle name="Обычный 2 2 2 2 4 3 3" xfId="3627"/>
    <cellStyle name="Обычный 2 2 2 2 4 3 3 2" xfId="7851"/>
    <cellStyle name="Обычный 2 2 2 2 4 3 3 2 2" xfId="16299"/>
    <cellStyle name="Обычный 2 2 2 2 4 3 3 2 2 2" xfId="33196"/>
    <cellStyle name="Обычный 2 2 2 2 4 3 3 2 3" xfId="24748"/>
    <cellStyle name="Обычный 2 2 2 2 4 3 3 3" xfId="12075"/>
    <cellStyle name="Обычный 2 2 2 2 4 3 3 3 2" xfId="28972"/>
    <cellStyle name="Обычный 2 2 2 2 4 3 3 4" xfId="20524"/>
    <cellStyle name="Обычный 2 2 2 2 4 3 4" xfId="5035"/>
    <cellStyle name="Обычный 2 2 2 2 4 3 4 2" xfId="13483"/>
    <cellStyle name="Обычный 2 2 2 2 4 3 4 2 2" xfId="30380"/>
    <cellStyle name="Обычный 2 2 2 2 4 3 4 3" xfId="21932"/>
    <cellStyle name="Обычный 2 2 2 2 4 3 5" xfId="9259"/>
    <cellStyle name="Обычный 2 2 2 2 4 3 5 2" xfId="26156"/>
    <cellStyle name="Обычный 2 2 2 2 4 3 6" xfId="17708"/>
    <cellStyle name="Обычный 2 2 2 2 4 4" xfId="1515"/>
    <cellStyle name="Обычный 2 2 2 2 4 4 2" xfId="5739"/>
    <cellStyle name="Обычный 2 2 2 2 4 4 2 2" xfId="14187"/>
    <cellStyle name="Обычный 2 2 2 2 4 4 2 2 2" xfId="31084"/>
    <cellStyle name="Обычный 2 2 2 2 4 4 2 3" xfId="22636"/>
    <cellStyle name="Обычный 2 2 2 2 4 4 3" xfId="9963"/>
    <cellStyle name="Обычный 2 2 2 2 4 4 3 2" xfId="26860"/>
    <cellStyle name="Обычный 2 2 2 2 4 4 4" xfId="18412"/>
    <cellStyle name="Обычный 2 2 2 2 4 5" xfId="2923"/>
    <cellStyle name="Обычный 2 2 2 2 4 5 2" xfId="7147"/>
    <cellStyle name="Обычный 2 2 2 2 4 5 2 2" xfId="15595"/>
    <cellStyle name="Обычный 2 2 2 2 4 5 2 2 2" xfId="32492"/>
    <cellStyle name="Обычный 2 2 2 2 4 5 2 3" xfId="24044"/>
    <cellStyle name="Обычный 2 2 2 2 4 5 3" xfId="11371"/>
    <cellStyle name="Обычный 2 2 2 2 4 5 3 2" xfId="28268"/>
    <cellStyle name="Обычный 2 2 2 2 4 5 4" xfId="19820"/>
    <cellStyle name="Обычный 2 2 2 2 4 6" xfId="4331"/>
    <cellStyle name="Обычный 2 2 2 2 4 6 2" xfId="12779"/>
    <cellStyle name="Обычный 2 2 2 2 4 6 2 2" xfId="29676"/>
    <cellStyle name="Обычный 2 2 2 2 4 6 3" xfId="21228"/>
    <cellStyle name="Обычный 2 2 2 2 4 7" xfId="8555"/>
    <cellStyle name="Обычный 2 2 2 2 4 7 2" xfId="25452"/>
    <cellStyle name="Обычный 2 2 2 2 4 8" xfId="17004"/>
    <cellStyle name="Обычный 2 2 2 2 4 9" xfId="33901"/>
    <cellStyle name="Обычный 2 2 2 2 5" xfId="424"/>
    <cellStyle name="Обычный 2 2 2 2 5 2" xfId="1155"/>
    <cellStyle name="Обычный 2 2 2 2 5 2 2" xfId="2564"/>
    <cellStyle name="Обычный 2 2 2 2 5 2 2 2" xfId="6788"/>
    <cellStyle name="Обычный 2 2 2 2 5 2 2 2 2" xfId="15236"/>
    <cellStyle name="Обычный 2 2 2 2 5 2 2 2 2 2" xfId="32133"/>
    <cellStyle name="Обычный 2 2 2 2 5 2 2 2 3" xfId="23685"/>
    <cellStyle name="Обычный 2 2 2 2 5 2 2 3" xfId="11012"/>
    <cellStyle name="Обычный 2 2 2 2 5 2 2 3 2" xfId="27909"/>
    <cellStyle name="Обычный 2 2 2 2 5 2 2 4" xfId="19461"/>
    <cellStyle name="Обычный 2 2 2 2 5 2 3" xfId="3972"/>
    <cellStyle name="Обычный 2 2 2 2 5 2 3 2" xfId="8196"/>
    <cellStyle name="Обычный 2 2 2 2 5 2 3 2 2" xfId="16644"/>
    <cellStyle name="Обычный 2 2 2 2 5 2 3 2 2 2" xfId="33541"/>
    <cellStyle name="Обычный 2 2 2 2 5 2 3 2 3" xfId="25093"/>
    <cellStyle name="Обычный 2 2 2 2 5 2 3 3" xfId="12420"/>
    <cellStyle name="Обычный 2 2 2 2 5 2 3 3 2" xfId="29317"/>
    <cellStyle name="Обычный 2 2 2 2 5 2 3 4" xfId="20869"/>
    <cellStyle name="Обычный 2 2 2 2 5 2 4" xfId="5380"/>
    <cellStyle name="Обычный 2 2 2 2 5 2 4 2" xfId="13828"/>
    <cellStyle name="Обычный 2 2 2 2 5 2 4 2 2" xfId="30725"/>
    <cellStyle name="Обычный 2 2 2 2 5 2 4 3" xfId="22277"/>
    <cellStyle name="Обычный 2 2 2 2 5 2 5" xfId="9604"/>
    <cellStyle name="Обычный 2 2 2 2 5 2 5 2" xfId="26501"/>
    <cellStyle name="Обычный 2 2 2 2 5 2 6" xfId="18053"/>
    <cellStyle name="Обычный 2 2 2 2 5 3" xfId="1860"/>
    <cellStyle name="Обычный 2 2 2 2 5 3 2" xfId="6084"/>
    <cellStyle name="Обычный 2 2 2 2 5 3 2 2" xfId="14532"/>
    <cellStyle name="Обычный 2 2 2 2 5 3 2 2 2" xfId="31429"/>
    <cellStyle name="Обычный 2 2 2 2 5 3 2 3" xfId="22981"/>
    <cellStyle name="Обычный 2 2 2 2 5 3 3" xfId="10308"/>
    <cellStyle name="Обычный 2 2 2 2 5 3 3 2" xfId="27205"/>
    <cellStyle name="Обычный 2 2 2 2 5 3 4" xfId="18757"/>
    <cellStyle name="Обычный 2 2 2 2 5 4" xfId="3268"/>
    <cellStyle name="Обычный 2 2 2 2 5 4 2" xfId="7492"/>
    <cellStyle name="Обычный 2 2 2 2 5 4 2 2" xfId="15940"/>
    <cellStyle name="Обычный 2 2 2 2 5 4 2 2 2" xfId="32837"/>
    <cellStyle name="Обычный 2 2 2 2 5 4 2 3" xfId="24389"/>
    <cellStyle name="Обычный 2 2 2 2 5 4 3" xfId="11716"/>
    <cellStyle name="Обычный 2 2 2 2 5 4 3 2" xfId="28613"/>
    <cellStyle name="Обычный 2 2 2 2 5 4 4" xfId="20165"/>
    <cellStyle name="Обычный 2 2 2 2 5 5" xfId="4676"/>
    <cellStyle name="Обычный 2 2 2 2 5 5 2" xfId="13124"/>
    <cellStyle name="Обычный 2 2 2 2 5 5 2 2" xfId="30021"/>
    <cellStyle name="Обычный 2 2 2 2 5 5 3" xfId="21573"/>
    <cellStyle name="Обычный 2 2 2 2 5 6" xfId="8900"/>
    <cellStyle name="Обычный 2 2 2 2 5 6 2" xfId="25797"/>
    <cellStyle name="Обычный 2 2 2 2 5 7" xfId="17349"/>
    <cellStyle name="Обычный 2 2 2 2 5 8" xfId="34246"/>
    <cellStyle name="Обычный 2 2 2 2 6" xfId="803"/>
    <cellStyle name="Обычный 2 2 2 2 6 2" xfId="2212"/>
    <cellStyle name="Обычный 2 2 2 2 6 2 2" xfId="6436"/>
    <cellStyle name="Обычный 2 2 2 2 6 2 2 2" xfId="14884"/>
    <cellStyle name="Обычный 2 2 2 2 6 2 2 2 2" xfId="31781"/>
    <cellStyle name="Обычный 2 2 2 2 6 2 2 3" xfId="23333"/>
    <cellStyle name="Обычный 2 2 2 2 6 2 3" xfId="10660"/>
    <cellStyle name="Обычный 2 2 2 2 6 2 3 2" xfId="27557"/>
    <cellStyle name="Обычный 2 2 2 2 6 2 4" xfId="19109"/>
    <cellStyle name="Обычный 2 2 2 2 6 3" xfId="3620"/>
    <cellStyle name="Обычный 2 2 2 2 6 3 2" xfId="7844"/>
    <cellStyle name="Обычный 2 2 2 2 6 3 2 2" xfId="16292"/>
    <cellStyle name="Обычный 2 2 2 2 6 3 2 2 2" xfId="33189"/>
    <cellStyle name="Обычный 2 2 2 2 6 3 2 3" xfId="24741"/>
    <cellStyle name="Обычный 2 2 2 2 6 3 3" xfId="12068"/>
    <cellStyle name="Обычный 2 2 2 2 6 3 3 2" xfId="28965"/>
    <cellStyle name="Обычный 2 2 2 2 6 3 4" xfId="20517"/>
    <cellStyle name="Обычный 2 2 2 2 6 4" xfId="5028"/>
    <cellStyle name="Обычный 2 2 2 2 6 4 2" xfId="13476"/>
    <cellStyle name="Обычный 2 2 2 2 6 4 2 2" xfId="30373"/>
    <cellStyle name="Обычный 2 2 2 2 6 4 3" xfId="21925"/>
    <cellStyle name="Обычный 2 2 2 2 6 5" xfId="9252"/>
    <cellStyle name="Обычный 2 2 2 2 6 5 2" xfId="26149"/>
    <cellStyle name="Обычный 2 2 2 2 6 6" xfId="17701"/>
    <cellStyle name="Обычный 2 2 2 2 7" xfId="1508"/>
    <cellStyle name="Обычный 2 2 2 2 7 2" xfId="5732"/>
    <cellStyle name="Обычный 2 2 2 2 7 2 2" xfId="14180"/>
    <cellStyle name="Обычный 2 2 2 2 7 2 2 2" xfId="31077"/>
    <cellStyle name="Обычный 2 2 2 2 7 2 3" xfId="22629"/>
    <cellStyle name="Обычный 2 2 2 2 7 3" xfId="9956"/>
    <cellStyle name="Обычный 2 2 2 2 7 3 2" xfId="26853"/>
    <cellStyle name="Обычный 2 2 2 2 7 4" xfId="18405"/>
    <cellStyle name="Обычный 2 2 2 2 8" xfId="2916"/>
    <cellStyle name="Обычный 2 2 2 2 8 2" xfId="7140"/>
    <cellStyle name="Обычный 2 2 2 2 8 2 2" xfId="15588"/>
    <cellStyle name="Обычный 2 2 2 2 8 2 2 2" xfId="32485"/>
    <cellStyle name="Обычный 2 2 2 2 8 2 3" xfId="24037"/>
    <cellStyle name="Обычный 2 2 2 2 8 3" xfId="11364"/>
    <cellStyle name="Обычный 2 2 2 2 8 3 2" xfId="28261"/>
    <cellStyle name="Обычный 2 2 2 2 8 4" xfId="19813"/>
    <cellStyle name="Обычный 2 2 2 2 9" xfId="4324"/>
    <cellStyle name="Обычный 2 2 2 2 9 2" xfId="12772"/>
    <cellStyle name="Обычный 2 2 2 2 9 2 2" xfId="29669"/>
    <cellStyle name="Обычный 2 2 2 2 9 3" xfId="21221"/>
    <cellStyle name="Обычный 2 2 2 3" xfId="15"/>
    <cellStyle name="Обычный 2 2 2 3 10" xfId="17005"/>
    <cellStyle name="Обычный 2 2 2 3 11" xfId="33902"/>
    <cellStyle name="Обычный 2 2 2 3 2" xfId="16"/>
    <cellStyle name="Обычный 2 2 2 3 2 10" xfId="33903"/>
    <cellStyle name="Обычный 2 2 2 3 2 2" xfId="17"/>
    <cellStyle name="Обычный 2 2 2 3 2 2 2" xfId="434"/>
    <cellStyle name="Обычный 2 2 2 3 2 2 2 2" xfId="1165"/>
    <cellStyle name="Обычный 2 2 2 3 2 2 2 2 2" xfId="2574"/>
    <cellStyle name="Обычный 2 2 2 3 2 2 2 2 2 2" xfId="6798"/>
    <cellStyle name="Обычный 2 2 2 3 2 2 2 2 2 2 2" xfId="15246"/>
    <cellStyle name="Обычный 2 2 2 3 2 2 2 2 2 2 2 2" xfId="32143"/>
    <cellStyle name="Обычный 2 2 2 3 2 2 2 2 2 2 3" xfId="23695"/>
    <cellStyle name="Обычный 2 2 2 3 2 2 2 2 2 3" xfId="11022"/>
    <cellStyle name="Обычный 2 2 2 3 2 2 2 2 2 3 2" xfId="27919"/>
    <cellStyle name="Обычный 2 2 2 3 2 2 2 2 2 4" xfId="19471"/>
    <cellStyle name="Обычный 2 2 2 3 2 2 2 2 3" xfId="3982"/>
    <cellStyle name="Обычный 2 2 2 3 2 2 2 2 3 2" xfId="8206"/>
    <cellStyle name="Обычный 2 2 2 3 2 2 2 2 3 2 2" xfId="16654"/>
    <cellStyle name="Обычный 2 2 2 3 2 2 2 2 3 2 2 2" xfId="33551"/>
    <cellStyle name="Обычный 2 2 2 3 2 2 2 2 3 2 3" xfId="25103"/>
    <cellStyle name="Обычный 2 2 2 3 2 2 2 2 3 3" xfId="12430"/>
    <cellStyle name="Обычный 2 2 2 3 2 2 2 2 3 3 2" xfId="29327"/>
    <cellStyle name="Обычный 2 2 2 3 2 2 2 2 3 4" xfId="20879"/>
    <cellStyle name="Обычный 2 2 2 3 2 2 2 2 4" xfId="5390"/>
    <cellStyle name="Обычный 2 2 2 3 2 2 2 2 4 2" xfId="13838"/>
    <cellStyle name="Обычный 2 2 2 3 2 2 2 2 4 2 2" xfId="30735"/>
    <cellStyle name="Обычный 2 2 2 3 2 2 2 2 4 3" xfId="22287"/>
    <cellStyle name="Обычный 2 2 2 3 2 2 2 2 5" xfId="9614"/>
    <cellStyle name="Обычный 2 2 2 3 2 2 2 2 5 2" xfId="26511"/>
    <cellStyle name="Обычный 2 2 2 3 2 2 2 2 6" xfId="18063"/>
    <cellStyle name="Обычный 2 2 2 3 2 2 2 3" xfId="1870"/>
    <cellStyle name="Обычный 2 2 2 3 2 2 2 3 2" xfId="6094"/>
    <cellStyle name="Обычный 2 2 2 3 2 2 2 3 2 2" xfId="14542"/>
    <cellStyle name="Обычный 2 2 2 3 2 2 2 3 2 2 2" xfId="31439"/>
    <cellStyle name="Обычный 2 2 2 3 2 2 2 3 2 3" xfId="22991"/>
    <cellStyle name="Обычный 2 2 2 3 2 2 2 3 3" xfId="10318"/>
    <cellStyle name="Обычный 2 2 2 3 2 2 2 3 3 2" xfId="27215"/>
    <cellStyle name="Обычный 2 2 2 3 2 2 2 3 4" xfId="18767"/>
    <cellStyle name="Обычный 2 2 2 3 2 2 2 4" xfId="3278"/>
    <cellStyle name="Обычный 2 2 2 3 2 2 2 4 2" xfId="7502"/>
    <cellStyle name="Обычный 2 2 2 3 2 2 2 4 2 2" xfId="15950"/>
    <cellStyle name="Обычный 2 2 2 3 2 2 2 4 2 2 2" xfId="32847"/>
    <cellStyle name="Обычный 2 2 2 3 2 2 2 4 2 3" xfId="24399"/>
    <cellStyle name="Обычный 2 2 2 3 2 2 2 4 3" xfId="11726"/>
    <cellStyle name="Обычный 2 2 2 3 2 2 2 4 3 2" xfId="28623"/>
    <cellStyle name="Обычный 2 2 2 3 2 2 2 4 4" xfId="20175"/>
    <cellStyle name="Обычный 2 2 2 3 2 2 2 5" xfId="4686"/>
    <cellStyle name="Обычный 2 2 2 3 2 2 2 5 2" xfId="13134"/>
    <cellStyle name="Обычный 2 2 2 3 2 2 2 5 2 2" xfId="30031"/>
    <cellStyle name="Обычный 2 2 2 3 2 2 2 5 3" xfId="21583"/>
    <cellStyle name="Обычный 2 2 2 3 2 2 2 6" xfId="8910"/>
    <cellStyle name="Обычный 2 2 2 3 2 2 2 6 2" xfId="25807"/>
    <cellStyle name="Обычный 2 2 2 3 2 2 2 7" xfId="17359"/>
    <cellStyle name="Обычный 2 2 2 3 2 2 2 8" xfId="34256"/>
    <cellStyle name="Обычный 2 2 2 3 2 2 3" xfId="813"/>
    <cellStyle name="Обычный 2 2 2 3 2 2 3 2" xfId="2222"/>
    <cellStyle name="Обычный 2 2 2 3 2 2 3 2 2" xfId="6446"/>
    <cellStyle name="Обычный 2 2 2 3 2 2 3 2 2 2" xfId="14894"/>
    <cellStyle name="Обычный 2 2 2 3 2 2 3 2 2 2 2" xfId="31791"/>
    <cellStyle name="Обычный 2 2 2 3 2 2 3 2 2 3" xfId="23343"/>
    <cellStyle name="Обычный 2 2 2 3 2 2 3 2 3" xfId="10670"/>
    <cellStyle name="Обычный 2 2 2 3 2 2 3 2 3 2" xfId="27567"/>
    <cellStyle name="Обычный 2 2 2 3 2 2 3 2 4" xfId="19119"/>
    <cellStyle name="Обычный 2 2 2 3 2 2 3 3" xfId="3630"/>
    <cellStyle name="Обычный 2 2 2 3 2 2 3 3 2" xfId="7854"/>
    <cellStyle name="Обычный 2 2 2 3 2 2 3 3 2 2" xfId="16302"/>
    <cellStyle name="Обычный 2 2 2 3 2 2 3 3 2 2 2" xfId="33199"/>
    <cellStyle name="Обычный 2 2 2 3 2 2 3 3 2 3" xfId="24751"/>
    <cellStyle name="Обычный 2 2 2 3 2 2 3 3 3" xfId="12078"/>
    <cellStyle name="Обычный 2 2 2 3 2 2 3 3 3 2" xfId="28975"/>
    <cellStyle name="Обычный 2 2 2 3 2 2 3 3 4" xfId="20527"/>
    <cellStyle name="Обычный 2 2 2 3 2 2 3 4" xfId="5038"/>
    <cellStyle name="Обычный 2 2 2 3 2 2 3 4 2" xfId="13486"/>
    <cellStyle name="Обычный 2 2 2 3 2 2 3 4 2 2" xfId="30383"/>
    <cellStyle name="Обычный 2 2 2 3 2 2 3 4 3" xfId="21935"/>
    <cellStyle name="Обычный 2 2 2 3 2 2 3 5" xfId="9262"/>
    <cellStyle name="Обычный 2 2 2 3 2 2 3 5 2" xfId="26159"/>
    <cellStyle name="Обычный 2 2 2 3 2 2 3 6" xfId="17711"/>
    <cellStyle name="Обычный 2 2 2 3 2 2 4" xfId="1518"/>
    <cellStyle name="Обычный 2 2 2 3 2 2 4 2" xfId="5742"/>
    <cellStyle name="Обычный 2 2 2 3 2 2 4 2 2" xfId="14190"/>
    <cellStyle name="Обычный 2 2 2 3 2 2 4 2 2 2" xfId="31087"/>
    <cellStyle name="Обычный 2 2 2 3 2 2 4 2 3" xfId="22639"/>
    <cellStyle name="Обычный 2 2 2 3 2 2 4 3" xfId="9966"/>
    <cellStyle name="Обычный 2 2 2 3 2 2 4 3 2" xfId="26863"/>
    <cellStyle name="Обычный 2 2 2 3 2 2 4 4" xfId="18415"/>
    <cellStyle name="Обычный 2 2 2 3 2 2 5" xfId="2926"/>
    <cellStyle name="Обычный 2 2 2 3 2 2 5 2" xfId="7150"/>
    <cellStyle name="Обычный 2 2 2 3 2 2 5 2 2" xfId="15598"/>
    <cellStyle name="Обычный 2 2 2 3 2 2 5 2 2 2" xfId="32495"/>
    <cellStyle name="Обычный 2 2 2 3 2 2 5 2 3" xfId="24047"/>
    <cellStyle name="Обычный 2 2 2 3 2 2 5 3" xfId="11374"/>
    <cellStyle name="Обычный 2 2 2 3 2 2 5 3 2" xfId="28271"/>
    <cellStyle name="Обычный 2 2 2 3 2 2 5 4" xfId="19823"/>
    <cellStyle name="Обычный 2 2 2 3 2 2 6" xfId="4334"/>
    <cellStyle name="Обычный 2 2 2 3 2 2 6 2" xfId="12782"/>
    <cellStyle name="Обычный 2 2 2 3 2 2 6 2 2" xfId="29679"/>
    <cellStyle name="Обычный 2 2 2 3 2 2 6 3" xfId="21231"/>
    <cellStyle name="Обычный 2 2 2 3 2 2 7" xfId="8558"/>
    <cellStyle name="Обычный 2 2 2 3 2 2 7 2" xfId="25455"/>
    <cellStyle name="Обычный 2 2 2 3 2 2 8" xfId="17007"/>
    <cellStyle name="Обычный 2 2 2 3 2 2 9" xfId="33904"/>
    <cellStyle name="Обычный 2 2 2 3 2 3" xfId="433"/>
    <cellStyle name="Обычный 2 2 2 3 2 3 2" xfId="1164"/>
    <cellStyle name="Обычный 2 2 2 3 2 3 2 2" xfId="2573"/>
    <cellStyle name="Обычный 2 2 2 3 2 3 2 2 2" xfId="6797"/>
    <cellStyle name="Обычный 2 2 2 3 2 3 2 2 2 2" xfId="15245"/>
    <cellStyle name="Обычный 2 2 2 3 2 3 2 2 2 2 2" xfId="32142"/>
    <cellStyle name="Обычный 2 2 2 3 2 3 2 2 2 3" xfId="23694"/>
    <cellStyle name="Обычный 2 2 2 3 2 3 2 2 3" xfId="11021"/>
    <cellStyle name="Обычный 2 2 2 3 2 3 2 2 3 2" xfId="27918"/>
    <cellStyle name="Обычный 2 2 2 3 2 3 2 2 4" xfId="19470"/>
    <cellStyle name="Обычный 2 2 2 3 2 3 2 3" xfId="3981"/>
    <cellStyle name="Обычный 2 2 2 3 2 3 2 3 2" xfId="8205"/>
    <cellStyle name="Обычный 2 2 2 3 2 3 2 3 2 2" xfId="16653"/>
    <cellStyle name="Обычный 2 2 2 3 2 3 2 3 2 2 2" xfId="33550"/>
    <cellStyle name="Обычный 2 2 2 3 2 3 2 3 2 3" xfId="25102"/>
    <cellStyle name="Обычный 2 2 2 3 2 3 2 3 3" xfId="12429"/>
    <cellStyle name="Обычный 2 2 2 3 2 3 2 3 3 2" xfId="29326"/>
    <cellStyle name="Обычный 2 2 2 3 2 3 2 3 4" xfId="20878"/>
    <cellStyle name="Обычный 2 2 2 3 2 3 2 4" xfId="5389"/>
    <cellStyle name="Обычный 2 2 2 3 2 3 2 4 2" xfId="13837"/>
    <cellStyle name="Обычный 2 2 2 3 2 3 2 4 2 2" xfId="30734"/>
    <cellStyle name="Обычный 2 2 2 3 2 3 2 4 3" xfId="22286"/>
    <cellStyle name="Обычный 2 2 2 3 2 3 2 5" xfId="9613"/>
    <cellStyle name="Обычный 2 2 2 3 2 3 2 5 2" xfId="26510"/>
    <cellStyle name="Обычный 2 2 2 3 2 3 2 6" xfId="18062"/>
    <cellStyle name="Обычный 2 2 2 3 2 3 3" xfId="1869"/>
    <cellStyle name="Обычный 2 2 2 3 2 3 3 2" xfId="6093"/>
    <cellStyle name="Обычный 2 2 2 3 2 3 3 2 2" xfId="14541"/>
    <cellStyle name="Обычный 2 2 2 3 2 3 3 2 2 2" xfId="31438"/>
    <cellStyle name="Обычный 2 2 2 3 2 3 3 2 3" xfId="22990"/>
    <cellStyle name="Обычный 2 2 2 3 2 3 3 3" xfId="10317"/>
    <cellStyle name="Обычный 2 2 2 3 2 3 3 3 2" xfId="27214"/>
    <cellStyle name="Обычный 2 2 2 3 2 3 3 4" xfId="18766"/>
    <cellStyle name="Обычный 2 2 2 3 2 3 4" xfId="3277"/>
    <cellStyle name="Обычный 2 2 2 3 2 3 4 2" xfId="7501"/>
    <cellStyle name="Обычный 2 2 2 3 2 3 4 2 2" xfId="15949"/>
    <cellStyle name="Обычный 2 2 2 3 2 3 4 2 2 2" xfId="32846"/>
    <cellStyle name="Обычный 2 2 2 3 2 3 4 2 3" xfId="24398"/>
    <cellStyle name="Обычный 2 2 2 3 2 3 4 3" xfId="11725"/>
    <cellStyle name="Обычный 2 2 2 3 2 3 4 3 2" xfId="28622"/>
    <cellStyle name="Обычный 2 2 2 3 2 3 4 4" xfId="20174"/>
    <cellStyle name="Обычный 2 2 2 3 2 3 5" xfId="4685"/>
    <cellStyle name="Обычный 2 2 2 3 2 3 5 2" xfId="13133"/>
    <cellStyle name="Обычный 2 2 2 3 2 3 5 2 2" xfId="30030"/>
    <cellStyle name="Обычный 2 2 2 3 2 3 5 3" xfId="21582"/>
    <cellStyle name="Обычный 2 2 2 3 2 3 6" xfId="8909"/>
    <cellStyle name="Обычный 2 2 2 3 2 3 6 2" xfId="25806"/>
    <cellStyle name="Обычный 2 2 2 3 2 3 7" xfId="17358"/>
    <cellStyle name="Обычный 2 2 2 3 2 3 8" xfId="34255"/>
    <cellStyle name="Обычный 2 2 2 3 2 4" xfId="812"/>
    <cellStyle name="Обычный 2 2 2 3 2 4 2" xfId="2221"/>
    <cellStyle name="Обычный 2 2 2 3 2 4 2 2" xfId="6445"/>
    <cellStyle name="Обычный 2 2 2 3 2 4 2 2 2" xfId="14893"/>
    <cellStyle name="Обычный 2 2 2 3 2 4 2 2 2 2" xfId="31790"/>
    <cellStyle name="Обычный 2 2 2 3 2 4 2 2 3" xfId="23342"/>
    <cellStyle name="Обычный 2 2 2 3 2 4 2 3" xfId="10669"/>
    <cellStyle name="Обычный 2 2 2 3 2 4 2 3 2" xfId="27566"/>
    <cellStyle name="Обычный 2 2 2 3 2 4 2 4" xfId="19118"/>
    <cellStyle name="Обычный 2 2 2 3 2 4 3" xfId="3629"/>
    <cellStyle name="Обычный 2 2 2 3 2 4 3 2" xfId="7853"/>
    <cellStyle name="Обычный 2 2 2 3 2 4 3 2 2" xfId="16301"/>
    <cellStyle name="Обычный 2 2 2 3 2 4 3 2 2 2" xfId="33198"/>
    <cellStyle name="Обычный 2 2 2 3 2 4 3 2 3" xfId="24750"/>
    <cellStyle name="Обычный 2 2 2 3 2 4 3 3" xfId="12077"/>
    <cellStyle name="Обычный 2 2 2 3 2 4 3 3 2" xfId="28974"/>
    <cellStyle name="Обычный 2 2 2 3 2 4 3 4" xfId="20526"/>
    <cellStyle name="Обычный 2 2 2 3 2 4 4" xfId="5037"/>
    <cellStyle name="Обычный 2 2 2 3 2 4 4 2" xfId="13485"/>
    <cellStyle name="Обычный 2 2 2 3 2 4 4 2 2" xfId="30382"/>
    <cellStyle name="Обычный 2 2 2 3 2 4 4 3" xfId="21934"/>
    <cellStyle name="Обычный 2 2 2 3 2 4 5" xfId="9261"/>
    <cellStyle name="Обычный 2 2 2 3 2 4 5 2" xfId="26158"/>
    <cellStyle name="Обычный 2 2 2 3 2 4 6" xfId="17710"/>
    <cellStyle name="Обычный 2 2 2 3 2 5" xfId="1517"/>
    <cellStyle name="Обычный 2 2 2 3 2 5 2" xfId="5741"/>
    <cellStyle name="Обычный 2 2 2 3 2 5 2 2" xfId="14189"/>
    <cellStyle name="Обычный 2 2 2 3 2 5 2 2 2" xfId="31086"/>
    <cellStyle name="Обычный 2 2 2 3 2 5 2 3" xfId="22638"/>
    <cellStyle name="Обычный 2 2 2 3 2 5 3" xfId="9965"/>
    <cellStyle name="Обычный 2 2 2 3 2 5 3 2" xfId="26862"/>
    <cellStyle name="Обычный 2 2 2 3 2 5 4" xfId="18414"/>
    <cellStyle name="Обычный 2 2 2 3 2 6" xfId="2925"/>
    <cellStyle name="Обычный 2 2 2 3 2 6 2" xfId="7149"/>
    <cellStyle name="Обычный 2 2 2 3 2 6 2 2" xfId="15597"/>
    <cellStyle name="Обычный 2 2 2 3 2 6 2 2 2" xfId="32494"/>
    <cellStyle name="Обычный 2 2 2 3 2 6 2 3" xfId="24046"/>
    <cellStyle name="Обычный 2 2 2 3 2 6 3" xfId="11373"/>
    <cellStyle name="Обычный 2 2 2 3 2 6 3 2" xfId="28270"/>
    <cellStyle name="Обычный 2 2 2 3 2 6 4" xfId="19822"/>
    <cellStyle name="Обычный 2 2 2 3 2 7" xfId="4333"/>
    <cellStyle name="Обычный 2 2 2 3 2 7 2" xfId="12781"/>
    <cellStyle name="Обычный 2 2 2 3 2 7 2 2" xfId="29678"/>
    <cellStyle name="Обычный 2 2 2 3 2 7 3" xfId="21230"/>
    <cellStyle name="Обычный 2 2 2 3 2 8" xfId="8557"/>
    <cellStyle name="Обычный 2 2 2 3 2 8 2" xfId="25454"/>
    <cellStyle name="Обычный 2 2 2 3 2 9" xfId="17006"/>
    <cellStyle name="Обычный 2 2 2 3 3" xfId="18"/>
    <cellStyle name="Обычный 2 2 2 3 3 2" xfId="435"/>
    <cellStyle name="Обычный 2 2 2 3 3 2 2" xfId="1166"/>
    <cellStyle name="Обычный 2 2 2 3 3 2 2 2" xfId="2575"/>
    <cellStyle name="Обычный 2 2 2 3 3 2 2 2 2" xfId="6799"/>
    <cellStyle name="Обычный 2 2 2 3 3 2 2 2 2 2" xfId="15247"/>
    <cellStyle name="Обычный 2 2 2 3 3 2 2 2 2 2 2" xfId="32144"/>
    <cellStyle name="Обычный 2 2 2 3 3 2 2 2 2 3" xfId="23696"/>
    <cellStyle name="Обычный 2 2 2 3 3 2 2 2 3" xfId="11023"/>
    <cellStyle name="Обычный 2 2 2 3 3 2 2 2 3 2" xfId="27920"/>
    <cellStyle name="Обычный 2 2 2 3 3 2 2 2 4" xfId="19472"/>
    <cellStyle name="Обычный 2 2 2 3 3 2 2 3" xfId="3983"/>
    <cellStyle name="Обычный 2 2 2 3 3 2 2 3 2" xfId="8207"/>
    <cellStyle name="Обычный 2 2 2 3 3 2 2 3 2 2" xfId="16655"/>
    <cellStyle name="Обычный 2 2 2 3 3 2 2 3 2 2 2" xfId="33552"/>
    <cellStyle name="Обычный 2 2 2 3 3 2 2 3 2 3" xfId="25104"/>
    <cellStyle name="Обычный 2 2 2 3 3 2 2 3 3" xfId="12431"/>
    <cellStyle name="Обычный 2 2 2 3 3 2 2 3 3 2" xfId="29328"/>
    <cellStyle name="Обычный 2 2 2 3 3 2 2 3 4" xfId="20880"/>
    <cellStyle name="Обычный 2 2 2 3 3 2 2 4" xfId="5391"/>
    <cellStyle name="Обычный 2 2 2 3 3 2 2 4 2" xfId="13839"/>
    <cellStyle name="Обычный 2 2 2 3 3 2 2 4 2 2" xfId="30736"/>
    <cellStyle name="Обычный 2 2 2 3 3 2 2 4 3" xfId="22288"/>
    <cellStyle name="Обычный 2 2 2 3 3 2 2 5" xfId="9615"/>
    <cellStyle name="Обычный 2 2 2 3 3 2 2 5 2" xfId="26512"/>
    <cellStyle name="Обычный 2 2 2 3 3 2 2 6" xfId="18064"/>
    <cellStyle name="Обычный 2 2 2 3 3 2 3" xfId="1871"/>
    <cellStyle name="Обычный 2 2 2 3 3 2 3 2" xfId="6095"/>
    <cellStyle name="Обычный 2 2 2 3 3 2 3 2 2" xfId="14543"/>
    <cellStyle name="Обычный 2 2 2 3 3 2 3 2 2 2" xfId="31440"/>
    <cellStyle name="Обычный 2 2 2 3 3 2 3 2 3" xfId="22992"/>
    <cellStyle name="Обычный 2 2 2 3 3 2 3 3" xfId="10319"/>
    <cellStyle name="Обычный 2 2 2 3 3 2 3 3 2" xfId="27216"/>
    <cellStyle name="Обычный 2 2 2 3 3 2 3 4" xfId="18768"/>
    <cellStyle name="Обычный 2 2 2 3 3 2 4" xfId="3279"/>
    <cellStyle name="Обычный 2 2 2 3 3 2 4 2" xfId="7503"/>
    <cellStyle name="Обычный 2 2 2 3 3 2 4 2 2" xfId="15951"/>
    <cellStyle name="Обычный 2 2 2 3 3 2 4 2 2 2" xfId="32848"/>
    <cellStyle name="Обычный 2 2 2 3 3 2 4 2 3" xfId="24400"/>
    <cellStyle name="Обычный 2 2 2 3 3 2 4 3" xfId="11727"/>
    <cellStyle name="Обычный 2 2 2 3 3 2 4 3 2" xfId="28624"/>
    <cellStyle name="Обычный 2 2 2 3 3 2 4 4" xfId="20176"/>
    <cellStyle name="Обычный 2 2 2 3 3 2 5" xfId="4687"/>
    <cellStyle name="Обычный 2 2 2 3 3 2 5 2" xfId="13135"/>
    <cellStyle name="Обычный 2 2 2 3 3 2 5 2 2" xfId="30032"/>
    <cellStyle name="Обычный 2 2 2 3 3 2 5 3" xfId="21584"/>
    <cellStyle name="Обычный 2 2 2 3 3 2 6" xfId="8911"/>
    <cellStyle name="Обычный 2 2 2 3 3 2 6 2" xfId="25808"/>
    <cellStyle name="Обычный 2 2 2 3 3 2 7" xfId="17360"/>
    <cellStyle name="Обычный 2 2 2 3 3 2 8" xfId="34257"/>
    <cellStyle name="Обычный 2 2 2 3 3 3" xfId="814"/>
    <cellStyle name="Обычный 2 2 2 3 3 3 2" xfId="2223"/>
    <cellStyle name="Обычный 2 2 2 3 3 3 2 2" xfId="6447"/>
    <cellStyle name="Обычный 2 2 2 3 3 3 2 2 2" xfId="14895"/>
    <cellStyle name="Обычный 2 2 2 3 3 3 2 2 2 2" xfId="31792"/>
    <cellStyle name="Обычный 2 2 2 3 3 3 2 2 3" xfId="23344"/>
    <cellStyle name="Обычный 2 2 2 3 3 3 2 3" xfId="10671"/>
    <cellStyle name="Обычный 2 2 2 3 3 3 2 3 2" xfId="27568"/>
    <cellStyle name="Обычный 2 2 2 3 3 3 2 4" xfId="19120"/>
    <cellStyle name="Обычный 2 2 2 3 3 3 3" xfId="3631"/>
    <cellStyle name="Обычный 2 2 2 3 3 3 3 2" xfId="7855"/>
    <cellStyle name="Обычный 2 2 2 3 3 3 3 2 2" xfId="16303"/>
    <cellStyle name="Обычный 2 2 2 3 3 3 3 2 2 2" xfId="33200"/>
    <cellStyle name="Обычный 2 2 2 3 3 3 3 2 3" xfId="24752"/>
    <cellStyle name="Обычный 2 2 2 3 3 3 3 3" xfId="12079"/>
    <cellStyle name="Обычный 2 2 2 3 3 3 3 3 2" xfId="28976"/>
    <cellStyle name="Обычный 2 2 2 3 3 3 3 4" xfId="20528"/>
    <cellStyle name="Обычный 2 2 2 3 3 3 4" xfId="5039"/>
    <cellStyle name="Обычный 2 2 2 3 3 3 4 2" xfId="13487"/>
    <cellStyle name="Обычный 2 2 2 3 3 3 4 2 2" xfId="30384"/>
    <cellStyle name="Обычный 2 2 2 3 3 3 4 3" xfId="21936"/>
    <cellStyle name="Обычный 2 2 2 3 3 3 5" xfId="9263"/>
    <cellStyle name="Обычный 2 2 2 3 3 3 5 2" xfId="26160"/>
    <cellStyle name="Обычный 2 2 2 3 3 3 6" xfId="17712"/>
    <cellStyle name="Обычный 2 2 2 3 3 4" xfId="1519"/>
    <cellStyle name="Обычный 2 2 2 3 3 4 2" xfId="5743"/>
    <cellStyle name="Обычный 2 2 2 3 3 4 2 2" xfId="14191"/>
    <cellStyle name="Обычный 2 2 2 3 3 4 2 2 2" xfId="31088"/>
    <cellStyle name="Обычный 2 2 2 3 3 4 2 3" xfId="22640"/>
    <cellStyle name="Обычный 2 2 2 3 3 4 3" xfId="9967"/>
    <cellStyle name="Обычный 2 2 2 3 3 4 3 2" xfId="26864"/>
    <cellStyle name="Обычный 2 2 2 3 3 4 4" xfId="18416"/>
    <cellStyle name="Обычный 2 2 2 3 3 5" xfId="2927"/>
    <cellStyle name="Обычный 2 2 2 3 3 5 2" xfId="7151"/>
    <cellStyle name="Обычный 2 2 2 3 3 5 2 2" xfId="15599"/>
    <cellStyle name="Обычный 2 2 2 3 3 5 2 2 2" xfId="32496"/>
    <cellStyle name="Обычный 2 2 2 3 3 5 2 3" xfId="24048"/>
    <cellStyle name="Обычный 2 2 2 3 3 5 3" xfId="11375"/>
    <cellStyle name="Обычный 2 2 2 3 3 5 3 2" xfId="28272"/>
    <cellStyle name="Обычный 2 2 2 3 3 5 4" xfId="19824"/>
    <cellStyle name="Обычный 2 2 2 3 3 6" xfId="4335"/>
    <cellStyle name="Обычный 2 2 2 3 3 6 2" xfId="12783"/>
    <cellStyle name="Обычный 2 2 2 3 3 6 2 2" xfId="29680"/>
    <cellStyle name="Обычный 2 2 2 3 3 6 3" xfId="21232"/>
    <cellStyle name="Обычный 2 2 2 3 3 7" xfId="8559"/>
    <cellStyle name="Обычный 2 2 2 3 3 7 2" xfId="25456"/>
    <cellStyle name="Обычный 2 2 2 3 3 8" xfId="17008"/>
    <cellStyle name="Обычный 2 2 2 3 3 9" xfId="33905"/>
    <cellStyle name="Обычный 2 2 2 3 4" xfId="432"/>
    <cellStyle name="Обычный 2 2 2 3 4 2" xfId="1163"/>
    <cellStyle name="Обычный 2 2 2 3 4 2 2" xfId="2572"/>
    <cellStyle name="Обычный 2 2 2 3 4 2 2 2" xfId="6796"/>
    <cellStyle name="Обычный 2 2 2 3 4 2 2 2 2" xfId="15244"/>
    <cellStyle name="Обычный 2 2 2 3 4 2 2 2 2 2" xfId="32141"/>
    <cellStyle name="Обычный 2 2 2 3 4 2 2 2 3" xfId="23693"/>
    <cellStyle name="Обычный 2 2 2 3 4 2 2 3" xfId="11020"/>
    <cellStyle name="Обычный 2 2 2 3 4 2 2 3 2" xfId="27917"/>
    <cellStyle name="Обычный 2 2 2 3 4 2 2 4" xfId="19469"/>
    <cellStyle name="Обычный 2 2 2 3 4 2 3" xfId="3980"/>
    <cellStyle name="Обычный 2 2 2 3 4 2 3 2" xfId="8204"/>
    <cellStyle name="Обычный 2 2 2 3 4 2 3 2 2" xfId="16652"/>
    <cellStyle name="Обычный 2 2 2 3 4 2 3 2 2 2" xfId="33549"/>
    <cellStyle name="Обычный 2 2 2 3 4 2 3 2 3" xfId="25101"/>
    <cellStyle name="Обычный 2 2 2 3 4 2 3 3" xfId="12428"/>
    <cellStyle name="Обычный 2 2 2 3 4 2 3 3 2" xfId="29325"/>
    <cellStyle name="Обычный 2 2 2 3 4 2 3 4" xfId="20877"/>
    <cellStyle name="Обычный 2 2 2 3 4 2 4" xfId="5388"/>
    <cellStyle name="Обычный 2 2 2 3 4 2 4 2" xfId="13836"/>
    <cellStyle name="Обычный 2 2 2 3 4 2 4 2 2" xfId="30733"/>
    <cellStyle name="Обычный 2 2 2 3 4 2 4 3" xfId="22285"/>
    <cellStyle name="Обычный 2 2 2 3 4 2 5" xfId="9612"/>
    <cellStyle name="Обычный 2 2 2 3 4 2 5 2" xfId="26509"/>
    <cellStyle name="Обычный 2 2 2 3 4 2 6" xfId="18061"/>
    <cellStyle name="Обычный 2 2 2 3 4 3" xfId="1868"/>
    <cellStyle name="Обычный 2 2 2 3 4 3 2" xfId="6092"/>
    <cellStyle name="Обычный 2 2 2 3 4 3 2 2" xfId="14540"/>
    <cellStyle name="Обычный 2 2 2 3 4 3 2 2 2" xfId="31437"/>
    <cellStyle name="Обычный 2 2 2 3 4 3 2 3" xfId="22989"/>
    <cellStyle name="Обычный 2 2 2 3 4 3 3" xfId="10316"/>
    <cellStyle name="Обычный 2 2 2 3 4 3 3 2" xfId="27213"/>
    <cellStyle name="Обычный 2 2 2 3 4 3 4" xfId="18765"/>
    <cellStyle name="Обычный 2 2 2 3 4 4" xfId="3276"/>
    <cellStyle name="Обычный 2 2 2 3 4 4 2" xfId="7500"/>
    <cellStyle name="Обычный 2 2 2 3 4 4 2 2" xfId="15948"/>
    <cellStyle name="Обычный 2 2 2 3 4 4 2 2 2" xfId="32845"/>
    <cellStyle name="Обычный 2 2 2 3 4 4 2 3" xfId="24397"/>
    <cellStyle name="Обычный 2 2 2 3 4 4 3" xfId="11724"/>
    <cellStyle name="Обычный 2 2 2 3 4 4 3 2" xfId="28621"/>
    <cellStyle name="Обычный 2 2 2 3 4 4 4" xfId="20173"/>
    <cellStyle name="Обычный 2 2 2 3 4 5" xfId="4684"/>
    <cellStyle name="Обычный 2 2 2 3 4 5 2" xfId="13132"/>
    <cellStyle name="Обычный 2 2 2 3 4 5 2 2" xfId="30029"/>
    <cellStyle name="Обычный 2 2 2 3 4 5 3" xfId="21581"/>
    <cellStyle name="Обычный 2 2 2 3 4 6" xfId="8908"/>
    <cellStyle name="Обычный 2 2 2 3 4 6 2" xfId="25805"/>
    <cellStyle name="Обычный 2 2 2 3 4 7" xfId="17357"/>
    <cellStyle name="Обычный 2 2 2 3 4 8" xfId="34254"/>
    <cellStyle name="Обычный 2 2 2 3 5" xfId="811"/>
    <cellStyle name="Обычный 2 2 2 3 5 2" xfId="2220"/>
    <cellStyle name="Обычный 2 2 2 3 5 2 2" xfId="6444"/>
    <cellStyle name="Обычный 2 2 2 3 5 2 2 2" xfId="14892"/>
    <cellStyle name="Обычный 2 2 2 3 5 2 2 2 2" xfId="31789"/>
    <cellStyle name="Обычный 2 2 2 3 5 2 2 3" xfId="23341"/>
    <cellStyle name="Обычный 2 2 2 3 5 2 3" xfId="10668"/>
    <cellStyle name="Обычный 2 2 2 3 5 2 3 2" xfId="27565"/>
    <cellStyle name="Обычный 2 2 2 3 5 2 4" xfId="19117"/>
    <cellStyle name="Обычный 2 2 2 3 5 3" xfId="3628"/>
    <cellStyle name="Обычный 2 2 2 3 5 3 2" xfId="7852"/>
    <cellStyle name="Обычный 2 2 2 3 5 3 2 2" xfId="16300"/>
    <cellStyle name="Обычный 2 2 2 3 5 3 2 2 2" xfId="33197"/>
    <cellStyle name="Обычный 2 2 2 3 5 3 2 3" xfId="24749"/>
    <cellStyle name="Обычный 2 2 2 3 5 3 3" xfId="12076"/>
    <cellStyle name="Обычный 2 2 2 3 5 3 3 2" xfId="28973"/>
    <cellStyle name="Обычный 2 2 2 3 5 3 4" xfId="20525"/>
    <cellStyle name="Обычный 2 2 2 3 5 4" xfId="5036"/>
    <cellStyle name="Обычный 2 2 2 3 5 4 2" xfId="13484"/>
    <cellStyle name="Обычный 2 2 2 3 5 4 2 2" xfId="30381"/>
    <cellStyle name="Обычный 2 2 2 3 5 4 3" xfId="21933"/>
    <cellStyle name="Обычный 2 2 2 3 5 5" xfId="9260"/>
    <cellStyle name="Обычный 2 2 2 3 5 5 2" xfId="26157"/>
    <cellStyle name="Обычный 2 2 2 3 5 6" xfId="17709"/>
    <cellStyle name="Обычный 2 2 2 3 6" xfId="1516"/>
    <cellStyle name="Обычный 2 2 2 3 6 2" xfId="5740"/>
    <cellStyle name="Обычный 2 2 2 3 6 2 2" xfId="14188"/>
    <cellStyle name="Обычный 2 2 2 3 6 2 2 2" xfId="31085"/>
    <cellStyle name="Обычный 2 2 2 3 6 2 3" xfId="22637"/>
    <cellStyle name="Обычный 2 2 2 3 6 3" xfId="9964"/>
    <cellStyle name="Обычный 2 2 2 3 6 3 2" xfId="26861"/>
    <cellStyle name="Обычный 2 2 2 3 6 4" xfId="18413"/>
    <cellStyle name="Обычный 2 2 2 3 7" xfId="2924"/>
    <cellStyle name="Обычный 2 2 2 3 7 2" xfId="7148"/>
    <cellStyle name="Обычный 2 2 2 3 7 2 2" xfId="15596"/>
    <cellStyle name="Обычный 2 2 2 3 7 2 2 2" xfId="32493"/>
    <cellStyle name="Обычный 2 2 2 3 7 2 3" xfId="24045"/>
    <cellStyle name="Обычный 2 2 2 3 7 3" xfId="11372"/>
    <cellStyle name="Обычный 2 2 2 3 7 3 2" xfId="28269"/>
    <cellStyle name="Обычный 2 2 2 3 7 4" xfId="19821"/>
    <cellStyle name="Обычный 2 2 2 3 8" xfId="4332"/>
    <cellStyle name="Обычный 2 2 2 3 8 2" xfId="12780"/>
    <cellStyle name="Обычный 2 2 2 3 8 2 2" xfId="29677"/>
    <cellStyle name="Обычный 2 2 2 3 8 3" xfId="21229"/>
    <cellStyle name="Обычный 2 2 2 3 9" xfId="8556"/>
    <cellStyle name="Обычный 2 2 2 3 9 2" xfId="25453"/>
    <cellStyle name="Обычный 2 2 2 4" xfId="19"/>
    <cellStyle name="Обычный 2 2 2 4 10" xfId="33906"/>
    <cellStyle name="Обычный 2 2 2 4 2" xfId="20"/>
    <cellStyle name="Обычный 2 2 2 4 2 2" xfId="437"/>
    <cellStyle name="Обычный 2 2 2 4 2 2 2" xfId="1168"/>
    <cellStyle name="Обычный 2 2 2 4 2 2 2 2" xfId="2577"/>
    <cellStyle name="Обычный 2 2 2 4 2 2 2 2 2" xfId="6801"/>
    <cellStyle name="Обычный 2 2 2 4 2 2 2 2 2 2" xfId="15249"/>
    <cellStyle name="Обычный 2 2 2 4 2 2 2 2 2 2 2" xfId="32146"/>
    <cellStyle name="Обычный 2 2 2 4 2 2 2 2 2 3" xfId="23698"/>
    <cellStyle name="Обычный 2 2 2 4 2 2 2 2 3" xfId="11025"/>
    <cellStyle name="Обычный 2 2 2 4 2 2 2 2 3 2" xfId="27922"/>
    <cellStyle name="Обычный 2 2 2 4 2 2 2 2 4" xfId="19474"/>
    <cellStyle name="Обычный 2 2 2 4 2 2 2 3" xfId="3985"/>
    <cellStyle name="Обычный 2 2 2 4 2 2 2 3 2" xfId="8209"/>
    <cellStyle name="Обычный 2 2 2 4 2 2 2 3 2 2" xfId="16657"/>
    <cellStyle name="Обычный 2 2 2 4 2 2 2 3 2 2 2" xfId="33554"/>
    <cellStyle name="Обычный 2 2 2 4 2 2 2 3 2 3" xfId="25106"/>
    <cellStyle name="Обычный 2 2 2 4 2 2 2 3 3" xfId="12433"/>
    <cellStyle name="Обычный 2 2 2 4 2 2 2 3 3 2" xfId="29330"/>
    <cellStyle name="Обычный 2 2 2 4 2 2 2 3 4" xfId="20882"/>
    <cellStyle name="Обычный 2 2 2 4 2 2 2 4" xfId="5393"/>
    <cellStyle name="Обычный 2 2 2 4 2 2 2 4 2" xfId="13841"/>
    <cellStyle name="Обычный 2 2 2 4 2 2 2 4 2 2" xfId="30738"/>
    <cellStyle name="Обычный 2 2 2 4 2 2 2 4 3" xfId="22290"/>
    <cellStyle name="Обычный 2 2 2 4 2 2 2 5" xfId="9617"/>
    <cellStyle name="Обычный 2 2 2 4 2 2 2 5 2" xfId="26514"/>
    <cellStyle name="Обычный 2 2 2 4 2 2 2 6" xfId="18066"/>
    <cellStyle name="Обычный 2 2 2 4 2 2 3" xfId="1873"/>
    <cellStyle name="Обычный 2 2 2 4 2 2 3 2" xfId="6097"/>
    <cellStyle name="Обычный 2 2 2 4 2 2 3 2 2" xfId="14545"/>
    <cellStyle name="Обычный 2 2 2 4 2 2 3 2 2 2" xfId="31442"/>
    <cellStyle name="Обычный 2 2 2 4 2 2 3 2 3" xfId="22994"/>
    <cellStyle name="Обычный 2 2 2 4 2 2 3 3" xfId="10321"/>
    <cellStyle name="Обычный 2 2 2 4 2 2 3 3 2" xfId="27218"/>
    <cellStyle name="Обычный 2 2 2 4 2 2 3 4" xfId="18770"/>
    <cellStyle name="Обычный 2 2 2 4 2 2 4" xfId="3281"/>
    <cellStyle name="Обычный 2 2 2 4 2 2 4 2" xfId="7505"/>
    <cellStyle name="Обычный 2 2 2 4 2 2 4 2 2" xfId="15953"/>
    <cellStyle name="Обычный 2 2 2 4 2 2 4 2 2 2" xfId="32850"/>
    <cellStyle name="Обычный 2 2 2 4 2 2 4 2 3" xfId="24402"/>
    <cellStyle name="Обычный 2 2 2 4 2 2 4 3" xfId="11729"/>
    <cellStyle name="Обычный 2 2 2 4 2 2 4 3 2" xfId="28626"/>
    <cellStyle name="Обычный 2 2 2 4 2 2 4 4" xfId="20178"/>
    <cellStyle name="Обычный 2 2 2 4 2 2 5" xfId="4689"/>
    <cellStyle name="Обычный 2 2 2 4 2 2 5 2" xfId="13137"/>
    <cellStyle name="Обычный 2 2 2 4 2 2 5 2 2" xfId="30034"/>
    <cellStyle name="Обычный 2 2 2 4 2 2 5 3" xfId="21586"/>
    <cellStyle name="Обычный 2 2 2 4 2 2 6" xfId="8913"/>
    <cellStyle name="Обычный 2 2 2 4 2 2 6 2" xfId="25810"/>
    <cellStyle name="Обычный 2 2 2 4 2 2 7" xfId="17362"/>
    <cellStyle name="Обычный 2 2 2 4 2 2 8" xfId="34259"/>
    <cellStyle name="Обычный 2 2 2 4 2 3" xfId="816"/>
    <cellStyle name="Обычный 2 2 2 4 2 3 2" xfId="2225"/>
    <cellStyle name="Обычный 2 2 2 4 2 3 2 2" xfId="6449"/>
    <cellStyle name="Обычный 2 2 2 4 2 3 2 2 2" xfId="14897"/>
    <cellStyle name="Обычный 2 2 2 4 2 3 2 2 2 2" xfId="31794"/>
    <cellStyle name="Обычный 2 2 2 4 2 3 2 2 3" xfId="23346"/>
    <cellStyle name="Обычный 2 2 2 4 2 3 2 3" xfId="10673"/>
    <cellStyle name="Обычный 2 2 2 4 2 3 2 3 2" xfId="27570"/>
    <cellStyle name="Обычный 2 2 2 4 2 3 2 4" xfId="19122"/>
    <cellStyle name="Обычный 2 2 2 4 2 3 3" xfId="3633"/>
    <cellStyle name="Обычный 2 2 2 4 2 3 3 2" xfId="7857"/>
    <cellStyle name="Обычный 2 2 2 4 2 3 3 2 2" xfId="16305"/>
    <cellStyle name="Обычный 2 2 2 4 2 3 3 2 2 2" xfId="33202"/>
    <cellStyle name="Обычный 2 2 2 4 2 3 3 2 3" xfId="24754"/>
    <cellStyle name="Обычный 2 2 2 4 2 3 3 3" xfId="12081"/>
    <cellStyle name="Обычный 2 2 2 4 2 3 3 3 2" xfId="28978"/>
    <cellStyle name="Обычный 2 2 2 4 2 3 3 4" xfId="20530"/>
    <cellStyle name="Обычный 2 2 2 4 2 3 4" xfId="5041"/>
    <cellStyle name="Обычный 2 2 2 4 2 3 4 2" xfId="13489"/>
    <cellStyle name="Обычный 2 2 2 4 2 3 4 2 2" xfId="30386"/>
    <cellStyle name="Обычный 2 2 2 4 2 3 4 3" xfId="21938"/>
    <cellStyle name="Обычный 2 2 2 4 2 3 5" xfId="9265"/>
    <cellStyle name="Обычный 2 2 2 4 2 3 5 2" xfId="26162"/>
    <cellStyle name="Обычный 2 2 2 4 2 3 6" xfId="17714"/>
    <cellStyle name="Обычный 2 2 2 4 2 4" xfId="1521"/>
    <cellStyle name="Обычный 2 2 2 4 2 4 2" xfId="5745"/>
    <cellStyle name="Обычный 2 2 2 4 2 4 2 2" xfId="14193"/>
    <cellStyle name="Обычный 2 2 2 4 2 4 2 2 2" xfId="31090"/>
    <cellStyle name="Обычный 2 2 2 4 2 4 2 3" xfId="22642"/>
    <cellStyle name="Обычный 2 2 2 4 2 4 3" xfId="9969"/>
    <cellStyle name="Обычный 2 2 2 4 2 4 3 2" xfId="26866"/>
    <cellStyle name="Обычный 2 2 2 4 2 4 4" xfId="18418"/>
    <cellStyle name="Обычный 2 2 2 4 2 5" xfId="2929"/>
    <cellStyle name="Обычный 2 2 2 4 2 5 2" xfId="7153"/>
    <cellStyle name="Обычный 2 2 2 4 2 5 2 2" xfId="15601"/>
    <cellStyle name="Обычный 2 2 2 4 2 5 2 2 2" xfId="32498"/>
    <cellStyle name="Обычный 2 2 2 4 2 5 2 3" xfId="24050"/>
    <cellStyle name="Обычный 2 2 2 4 2 5 3" xfId="11377"/>
    <cellStyle name="Обычный 2 2 2 4 2 5 3 2" xfId="28274"/>
    <cellStyle name="Обычный 2 2 2 4 2 5 4" xfId="19826"/>
    <cellStyle name="Обычный 2 2 2 4 2 6" xfId="4337"/>
    <cellStyle name="Обычный 2 2 2 4 2 6 2" xfId="12785"/>
    <cellStyle name="Обычный 2 2 2 4 2 6 2 2" xfId="29682"/>
    <cellStyle name="Обычный 2 2 2 4 2 6 3" xfId="21234"/>
    <cellStyle name="Обычный 2 2 2 4 2 7" xfId="8561"/>
    <cellStyle name="Обычный 2 2 2 4 2 7 2" xfId="25458"/>
    <cellStyle name="Обычный 2 2 2 4 2 8" xfId="17010"/>
    <cellStyle name="Обычный 2 2 2 4 2 9" xfId="33907"/>
    <cellStyle name="Обычный 2 2 2 4 3" xfId="436"/>
    <cellStyle name="Обычный 2 2 2 4 3 2" xfId="1167"/>
    <cellStyle name="Обычный 2 2 2 4 3 2 2" xfId="2576"/>
    <cellStyle name="Обычный 2 2 2 4 3 2 2 2" xfId="6800"/>
    <cellStyle name="Обычный 2 2 2 4 3 2 2 2 2" xfId="15248"/>
    <cellStyle name="Обычный 2 2 2 4 3 2 2 2 2 2" xfId="32145"/>
    <cellStyle name="Обычный 2 2 2 4 3 2 2 2 3" xfId="23697"/>
    <cellStyle name="Обычный 2 2 2 4 3 2 2 3" xfId="11024"/>
    <cellStyle name="Обычный 2 2 2 4 3 2 2 3 2" xfId="27921"/>
    <cellStyle name="Обычный 2 2 2 4 3 2 2 4" xfId="19473"/>
    <cellStyle name="Обычный 2 2 2 4 3 2 3" xfId="3984"/>
    <cellStyle name="Обычный 2 2 2 4 3 2 3 2" xfId="8208"/>
    <cellStyle name="Обычный 2 2 2 4 3 2 3 2 2" xfId="16656"/>
    <cellStyle name="Обычный 2 2 2 4 3 2 3 2 2 2" xfId="33553"/>
    <cellStyle name="Обычный 2 2 2 4 3 2 3 2 3" xfId="25105"/>
    <cellStyle name="Обычный 2 2 2 4 3 2 3 3" xfId="12432"/>
    <cellStyle name="Обычный 2 2 2 4 3 2 3 3 2" xfId="29329"/>
    <cellStyle name="Обычный 2 2 2 4 3 2 3 4" xfId="20881"/>
    <cellStyle name="Обычный 2 2 2 4 3 2 4" xfId="5392"/>
    <cellStyle name="Обычный 2 2 2 4 3 2 4 2" xfId="13840"/>
    <cellStyle name="Обычный 2 2 2 4 3 2 4 2 2" xfId="30737"/>
    <cellStyle name="Обычный 2 2 2 4 3 2 4 3" xfId="22289"/>
    <cellStyle name="Обычный 2 2 2 4 3 2 5" xfId="9616"/>
    <cellStyle name="Обычный 2 2 2 4 3 2 5 2" xfId="26513"/>
    <cellStyle name="Обычный 2 2 2 4 3 2 6" xfId="18065"/>
    <cellStyle name="Обычный 2 2 2 4 3 3" xfId="1872"/>
    <cellStyle name="Обычный 2 2 2 4 3 3 2" xfId="6096"/>
    <cellStyle name="Обычный 2 2 2 4 3 3 2 2" xfId="14544"/>
    <cellStyle name="Обычный 2 2 2 4 3 3 2 2 2" xfId="31441"/>
    <cellStyle name="Обычный 2 2 2 4 3 3 2 3" xfId="22993"/>
    <cellStyle name="Обычный 2 2 2 4 3 3 3" xfId="10320"/>
    <cellStyle name="Обычный 2 2 2 4 3 3 3 2" xfId="27217"/>
    <cellStyle name="Обычный 2 2 2 4 3 3 4" xfId="18769"/>
    <cellStyle name="Обычный 2 2 2 4 3 4" xfId="3280"/>
    <cellStyle name="Обычный 2 2 2 4 3 4 2" xfId="7504"/>
    <cellStyle name="Обычный 2 2 2 4 3 4 2 2" xfId="15952"/>
    <cellStyle name="Обычный 2 2 2 4 3 4 2 2 2" xfId="32849"/>
    <cellStyle name="Обычный 2 2 2 4 3 4 2 3" xfId="24401"/>
    <cellStyle name="Обычный 2 2 2 4 3 4 3" xfId="11728"/>
    <cellStyle name="Обычный 2 2 2 4 3 4 3 2" xfId="28625"/>
    <cellStyle name="Обычный 2 2 2 4 3 4 4" xfId="20177"/>
    <cellStyle name="Обычный 2 2 2 4 3 5" xfId="4688"/>
    <cellStyle name="Обычный 2 2 2 4 3 5 2" xfId="13136"/>
    <cellStyle name="Обычный 2 2 2 4 3 5 2 2" xfId="30033"/>
    <cellStyle name="Обычный 2 2 2 4 3 5 3" xfId="21585"/>
    <cellStyle name="Обычный 2 2 2 4 3 6" xfId="8912"/>
    <cellStyle name="Обычный 2 2 2 4 3 6 2" xfId="25809"/>
    <cellStyle name="Обычный 2 2 2 4 3 7" xfId="17361"/>
    <cellStyle name="Обычный 2 2 2 4 3 8" xfId="34258"/>
    <cellStyle name="Обычный 2 2 2 4 4" xfId="815"/>
    <cellStyle name="Обычный 2 2 2 4 4 2" xfId="2224"/>
    <cellStyle name="Обычный 2 2 2 4 4 2 2" xfId="6448"/>
    <cellStyle name="Обычный 2 2 2 4 4 2 2 2" xfId="14896"/>
    <cellStyle name="Обычный 2 2 2 4 4 2 2 2 2" xfId="31793"/>
    <cellStyle name="Обычный 2 2 2 4 4 2 2 3" xfId="23345"/>
    <cellStyle name="Обычный 2 2 2 4 4 2 3" xfId="10672"/>
    <cellStyle name="Обычный 2 2 2 4 4 2 3 2" xfId="27569"/>
    <cellStyle name="Обычный 2 2 2 4 4 2 4" xfId="19121"/>
    <cellStyle name="Обычный 2 2 2 4 4 3" xfId="3632"/>
    <cellStyle name="Обычный 2 2 2 4 4 3 2" xfId="7856"/>
    <cellStyle name="Обычный 2 2 2 4 4 3 2 2" xfId="16304"/>
    <cellStyle name="Обычный 2 2 2 4 4 3 2 2 2" xfId="33201"/>
    <cellStyle name="Обычный 2 2 2 4 4 3 2 3" xfId="24753"/>
    <cellStyle name="Обычный 2 2 2 4 4 3 3" xfId="12080"/>
    <cellStyle name="Обычный 2 2 2 4 4 3 3 2" xfId="28977"/>
    <cellStyle name="Обычный 2 2 2 4 4 3 4" xfId="20529"/>
    <cellStyle name="Обычный 2 2 2 4 4 4" xfId="5040"/>
    <cellStyle name="Обычный 2 2 2 4 4 4 2" xfId="13488"/>
    <cellStyle name="Обычный 2 2 2 4 4 4 2 2" xfId="30385"/>
    <cellStyle name="Обычный 2 2 2 4 4 4 3" xfId="21937"/>
    <cellStyle name="Обычный 2 2 2 4 4 5" xfId="9264"/>
    <cellStyle name="Обычный 2 2 2 4 4 5 2" xfId="26161"/>
    <cellStyle name="Обычный 2 2 2 4 4 6" xfId="17713"/>
    <cellStyle name="Обычный 2 2 2 4 5" xfId="1520"/>
    <cellStyle name="Обычный 2 2 2 4 5 2" xfId="5744"/>
    <cellStyle name="Обычный 2 2 2 4 5 2 2" xfId="14192"/>
    <cellStyle name="Обычный 2 2 2 4 5 2 2 2" xfId="31089"/>
    <cellStyle name="Обычный 2 2 2 4 5 2 3" xfId="22641"/>
    <cellStyle name="Обычный 2 2 2 4 5 3" xfId="9968"/>
    <cellStyle name="Обычный 2 2 2 4 5 3 2" xfId="26865"/>
    <cellStyle name="Обычный 2 2 2 4 5 4" xfId="18417"/>
    <cellStyle name="Обычный 2 2 2 4 6" xfId="2928"/>
    <cellStyle name="Обычный 2 2 2 4 6 2" xfId="7152"/>
    <cellStyle name="Обычный 2 2 2 4 6 2 2" xfId="15600"/>
    <cellStyle name="Обычный 2 2 2 4 6 2 2 2" xfId="32497"/>
    <cellStyle name="Обычный 2 2 2 4 6 2 3" xfId="24049"/>
    <cellStyle name="Обычный 2 2 2 4 6 3" xfId="11376"/>
    <cellStyle name="Обычный 2 2 2 4 6 3 2" xfId="28273"/>
    <cellStyle name="Обычный 2 2 2 4 6 4" xfId="19825"/>
    <cellStyle name="Обычный 2 2 2 4 7" xfId="4336"/>
    <cellStyle name="Обычный 2 2 2 4 7 2" xfId="12784"/>
    <cellStyle name="Обычный 2 2 2 4 7 2 2" xfId="29681"/>
    <cellStyle name="Обычный 2 2 2 4 7 3" xfId="21233"/>
    <cellStyle name="Обычный 2 2 2 4 8" xfId="8560"/>
    <cellStyle name="Обычный 2 2 2 4 8 2" xfId="25457"/>
    <cellStyle name="Обычный 2 2 2 4 9" xfId="17009"/>
    <cellStyle name="Обычный 2 2 2 5" xfId="21"/>
    <cellStyle name="Обычный 2 2 2 5 2" xfId="438"/>
    <cellStyle name="Обычный 2 2 2 5 2 2" xfId="1169"/>
    <cellStyle name="Обычный 2 2 2 5 2 2 2" xfId="2578"/>
    <cellStyle name="Обычный 2 2 2 5 2 2 2 2" xfId="6802"/>
    <cellStyle name="Обычный 2 2 2 5 2 2 2 2 2" xfId="15250"/>
    <cellStyle name="Обычный 2 2 2 5 2 2 2 2 2 2" xfId="32147"/>
    <cellStyle name="Обычный 2 2 2 5 2 2 2 2 3" xfId="23699"/>
    <cellStyle name="Обычный 2 2 2 5 2 2 2 3" xfId="11026"/>
    <cellStyle name="Обычный 2 2 2 5 2 2 2 3 2" xfId="27923"/>
    <cellStyle name="Обычный 2 2 2 5 2 2 2 4" xfId="19475"/>
    <cellStyle name="Обычный 2 2 2 5 2 2 3" xfId="3986"/>
    <cellStyle name="Обычный 2 2 2 5 2 2 3 2" xfId="8210"/>
    <cellStyle name="Обычный 2 2 2 5 2 2 3 2 2" xfId="16658"/>
    <cellStyle name="Обычный 2 2 2 5 2 2 3 2 2 2" xfId="33555"/>
    <cellStyle name="Обычный 2 2 2 5 2 2 3 2 3" xfId="25107"/>
    <cellStyle name="Обычный 2 2 2 5 2 2 3 3" xfId="12434"/>
    <cellStyle name="Обычный 2 2 2 5 2 2 3 3 2" xfId="29331"/>
    <cellStyle name="Обычный 2 2 2 5 2 2 3 4" xfId="20883"/>
    <cellStyle name="Обычный 2 2 2 5 2 2 4" xfId="5394"/>
    <cellStyle name="Обычный 2 2 2 5 2 2 4 2" xfId="13842"/>
    <cellStyle name="Обычный 2 2 2 5 2 2 4 2 2" xfId="30739"/>
    <cellStyle name="Обычный 2 2 2 5 2 2 4 3" xfId="22291"/>
    <cellStyle name="Обычный 2 2 2 5 2 2 5" xfId="9618"/>
    <cellStyle name="Обычный 2 2 2 5 2 2 5 2" xfId="26515"/>
    <cellStyle name="Обычный 2 2 2 5 2 2 6" xfId="18067"/>
    <cellStyle name="Обычный 2 2 2 5 2 3" xfId="1874"/>
    <cellStyle name="Обычный 2 2 2 5 2 3 2" xfId="6098"/>
    <cellStyle name="Обычный 2 2 2 5 2 3 2 2" xfId="14546"/>
    <cellStyle name="Обычный 2 2 2 5 2 3 2 2 2" xfId="31443"/>
    <cellStyle name="Обычный 2 2 2 5 2 3 2 3" xfId="22995"/>
    <cellStyle name="Обычный 2 2 2 5 2 3 3" xfId="10322"/>
    <cellStyle name="Обычный 2 2 2 5 2 3 3 2" xfId="27219"/>
    <cellStyle name="Обычный 2 2 2 5 2 3 4" xfId="18771"/>
    <cellStyle name="Обычный 2 2 2 5 2 4" xfId="3282"/>
    <cellStyle name="Обычный 2 2 2 5 2 4 2" xfId="7506"/>
    <cellStyle name="Обычный 2 2 2 5 2 4 2 2" xfId="15954"/>
    <cellStyle name="Обычный 2 2 2 5 2 4 2 2 2" xfId="32851"/>
    <cellStyle name="Обычный 2 2 2 5 2 4 2 3" xfId="24403"/>
    <cellStyle name="Обычный 2 2 2 5 2 4 3" xfId="11730"/>
    <cellStyle name="Обычный 2 2 2 5 2 4 3 2" xfId="28627"/>
    <cellStyle name="Обычный 2 2 2 5 2 4 4" xfId="20179"/>
    <cellStyle name="Обычный 2 2 2 5 2 5" xfId="4690"/>
    <cellStyle name="Обычный 2 2 2 5 2 5 2" xfId="13138"/>
    <cellStyle name="Обычный 2 2 2 5 2 5 2 2" xfId="30035"/>
    <cellStyle name="Обычный 2 2 2 5 2 5 3" xfId="21587"/>
    <cellStyle name="Обычный 2 2 2 5 2 6" xfId="8914"/>
    <cellStyle name="Обычный 2 2 2 5 2 6 2" xfId="25811"/>
    <cellStyle name="Обычный 2 2 2 5 2 7" xfId="17363"/>
    <cellStyle name="Обычный 2 2 2 5 2 8" xfId="34260"/>
    <cellStyle name="Обычный 2 2 2 5 3" xfId="817"/>
    <cellStyle name="Обычный 2 2 2 5 3 2" xfId="2226"/>
    <cellStyle name="Обычный 2 2 2 5 3 2 2" xfId="6450"/>
    <cellStyle name="Обычный 2 2 2 5 3 2 2 2" xfId="14898"/>
    <cellStyle name="Обычный 2 2 2 5 3 2 2 2 2" xfId="31795"/>
    <cellStyle name="Обычный 2 2 2 5 3 2 2 3" xfId="23347"/>
    <cellStyle name="Обычный 2 2 2 5 3 2 3" xfId="10674"/>
    <cellStyle name="Обычный 2 2 2 5 3 2 3 2" xfId="27571"/>
    <cellStyle name="Обычный 2 2 2 5 3 2 4" xfId="19123"/>
    <cellStyle name="Обычный 2 2 2 5 3 3" xfId="3634"/>
    <cellStyle name="Обычный 2 2 2 5 3 3 2" xfId="7858"/>
    <cellStyle name="Обычный 2 2 2 5 3 3 2 2" xfId="16306"/>
    <cellStyle name="Обычный 2 2 2 5 3 3 2 2 2" xfId="33203"/>
    <cellStyle name="Обычный 2 2 2 5 3 3 2 3" xfId="24755"/>
    <cellStyle name="Обычный 2 2 2 5 3 3 3" xfId="12082"/>
    <cellStyle name="Обычный 2 2 2 5 3 3 3 2" xfId="28979"/>
    <cellStyle name="Обычный 2 2 2 5 3 3 4" xfId="20531"/>
    <cellStyle name="Обычный 2 2 2 5 3 4" xfId="5042"/>
    <cellStyle name="Обычный 2 2 2 5 3 4 2" xfId="13490"/>
    <cellStyle name="Обычный 2 2 2 5 3 4 2 2" xfId="30387"/>
    <cellStyle name="Обычный 2 2 2 5 3 4 3" xfId="21939"/>
    <cellStyle name="Обычный 2 2 2 5 3 5" xfId="9266"/>
    <cellStyle name="Обычный 2 2 2 5 3 5 2" xfId="26163"/>
    <cellStyle name="Обычный 2 2 2 5 3 6" xfId="17715"/>
    <cellStyle name="Обычный 2 2 2 5 4" xfId="1522"/>
    <cellStyle name="Обычный 2 2 2 5 4 2" xfId="5746"/>
    <cellStyle name="Обычный 2 2 2 5 4 2 2" xfId="14194"/>
    <cellStyle name="Обычный 2 2 2 5 4 2 2 2" xfId="31091"/>
    <cellStyle name="Обычный 2 2 2 5 4 2 3" xfId="22643"/>
    <cellStyle name="Обычный 2 2 2 5 4 3" xfId="9970"/>
    <cellStyle name="Обычный 2 2 2 5 4 3 2" xfId="26867"/>
    <cellStyle name="Обычный 2 2 2 5 4 4" xfId="18419"/>
    <cellStyle name="Обычный 2 2 2 5 5" xfId="2930"/>
    <cellStyle name="Обычный 2 2 2 5 5 2" xfId="7154"/>
    <cellStyle name="Обычный 2 2 2 5 5 2 2" xfId="15602"/>
    <cellStyle name="Обычный 2 2 2 5 5 2 2 2" xfId="32499"/>
    <cellStyle name="Обычный 2 2 2 5 5 2 3" xfId="24051"/>
    <cellStyle name="Обычный 2 2 2 5 5 3" xfId="11378"/>
    <cellStyle name="Обычный 2 2 2 5 5 3 2" xfId="28275"/>
    <cellStyle name="Обычный 2 2 2 5 5 4" xfId="19827"/>
    <cellStyle name="Обычный 2 2 2 5 6" xfId="4338"/>
    <cellStyle name="Обычный 2 2 2 5 6 2" xfId="12786"/>
    <cellStyle name="Обычный 2 2 2 5 6 2 2" xfId="29683"/>
    <cellStyle name="Обычный 2 2 2 5 6 3" xfId="21235"/>
    <cellStyle name="Обычный 2 2 2 5 7" xfId="8562"/>
    <cellStyle name="Обычный 2 2 2 5 7 2" xfId="25459"/>
    <cellStyle name="Обычный 2 2 2 5 8" xfId="17011"/>
    <cellStyle name="Обычный 2 2 2 5 9" xfId="33908"/>
    <cellStyle name="Обычный 2 2 2 6" xfId="423"/>
    <cellStyle name="Обычный 2 2 2 6 2" xfId="1154"/>
    <cellStyle name="Обычный 2 2 2 6 2 2" xfId="2563"/>
    <cellStyle name="Обычный 2 2 2 6 2 2 2" xfId="6787"/>
    <cellStyle name="Обычный 2 2 2 6 2 2 2 2" xfId="15235"/>
    <cellStyle name="Обычный 2 2 2 6 2 2 2 2 2" xfId="32132"/>
    <cellStyle name="Обычный 2 2 2 6 2 2 2 3" xfId="23684"/>
    <cellStyle name="Обычный 2 2 2 6 2 2 3" xfId="11011"/>
    <cellStyle name="Обычный 2 2 2 6 2 2 3 2" xfId="27908"/>
    <cellStyle name="Обычный 2 2 2 6 2 2 4" xfId="19460"/>
    <cellStyle name="Обычный 2 2 2 6 2 3" xfId="3971"/>
    <cellStyle name="Обычный 2 2 2 6 2 3 2" xfId="8195"/>
    <cellStyle name="Обычный 2 2 2 6 2 3 2 2" xfId="16643"/>
    <cellStyle name="Обычный 2 2 2 6 2 3 2 2 2" xfId="33540"/>
    <cellStyle name="Обычный 2 2 2 6 2 3 2 3" xfId="25092"/>
    <cellStyle name="Обычный 2 2 2 6 2 3 3" xfId="12419"/>
    <cellStyle name="Обычный 2 2 2 6 2 3 3 2" xfId="29316"/>
    <cellStyle name="Обычный 2 2 2 6 2 3 4" xfId="20868"/>
    <cellStyle name="Обычный 2 2 2 6 2 4" xfId="5379"/>
    <cellStyle name="Обычный 2 2 2 6 2 4 2" xfId="13827"/>
    <cellStyle name="Обычный 2 2 2 6 2 4 2 2" xfId="30724"/>
    <cellStyle name="Обычный 2 2 2 6 2 4 3" xfId="22276"/>
    <cellStyle name="Обычный 2 2 2 6 2 5" xfId="9603"/>
    <cellStyle name="Обычный 2 2 2 6 2 5 2" xfId="26500"/>
    <cellStyle name="Обычный 2 2 2 6 2 6" xfId="18052"/>
    <cellStyle name="Обычный 2 2 2 6 3" xfId="1859"/>
    <cellStyle name="Обычный 2 2 2 6 3 2" xfId="6083"/>
    <cellStyle name="Обычный 2 2 2 6 3 2 2" xfId="14531"/>
    <cellStyle name="Обычный 2 2 2 6 3 2 2 2" xfId="31428"/>
    <cellStyle name="Обычный 2 2 2 6 3 2 3" xfId="22980"/>
    <cellStyle name="Обычный 2 2 2 6 3 3" xfId="10307"/>
    <cellStyle name="Обычный 2 2 2 6 3 3 2" xfId="27204"/>
    <cellStyle name="Обычный 2 2 2 6 3 4" xfId="18756"/>
    <cellStyle name="Обычный 2 2 2 6 4" xfId="3267"/>
    <cellStyle name="Обычный 2 2 2 6 4 2" xfId="7491"/>
    <cellStyle name="Обычный 2 2 2 6 4 2 2" xfId="15939"/>
    <cellStyle name="Обычный 2 2 2 6 4 2 2 2" xfId="32836"/>
    <cellStyle name="Обычный 2 2 2 6 4 2 3" xfId="24388"/>
    <cellStyle name="Обычный 2 2 2 6 4 3" xfId="11715"/>
    <cellStyle name="Обычный 2 2 2 6 4 3 2" xfId="28612"/>
    <cellStyle name="Обычный 2 2 2 6 4 4" xfId="20164"/>
    <cellStyle name="Обычный 2 2 2 6 5" xfId="4675"/>
    <cellStyle name="Обычный 2 2 2 6 5 2" xfId="13123"/>
    <cellStyle name="Обычный 2 2 2 6 5 2 2" xfId="30020"/>
    <cellStyle name="Обычный 2 2 2 6 5 3" xfId="21572"/>
    <cellStyle name="Обычный 2 2 2 6 6" xfId="8899"/>
    <cellStyle name="Обычный 2 2 2 6 6 2" xfId="25796"/>
    <cellStyle name="Обычный 2 2 2 6 7" xfId="17348"/>
    <cellStyle name="Обычный 2 2 2 6 8" xfId="34245"/>
    <cellStyle name="Обычный 2 2 2 7" xfId="802"/>
    <cellStyle name="Обычный 2 2 2 7 2" xfId="2211"/>
    <cellStyle name="Обычный 2 2 2 7 2 2" xfId="6435"/>
    <cellStyle name="Обычный 2 2 2 7 2 2 2" xfId="14883"/>
    <cellStyle name="Обычный 2 2 2 7 2 2 2 2" xfId="31780"/>
    <cellStyle name="Обычный 2 2 2 7 2 2 3" xfId="23332"/>
    <cellStyle name="Обычный 2 2 2 7 2 3" xfId="10659"/>
    <cellStyle name="Обычный 2 2 2 7 2 3 2" xfId="27556"/>
    <cellStyle name="Обычный 2 2 2 7 2 4" xfId="19108"/>
    <cellStyle name="Обычный 2 2 2 7 3" xfId="3619"/>
    <cellStyle name="Обычный 2 2 2 7 3 2" xfId="7843"/>
    <cellStyle name="Обычный 2 2 2 7 3 2 2" xfId="16291"/>
    <cellStyle name="Обычный 2 2 2 7 3 2 2 2" xfId="33188"/>
    <cellStyle name="Обычный 2 2 2 7 3 2 3" xfId="24740"/>
    <cellStyle name="Обычный 2 2 2 7 3 3" xfId="12067"/>
    <cellStyle name="Обычный 2 2 2 7 3 3 2" xfId="28964"/>
    <cellStyle name="Обычный 2 2 2 7 3 4" xfId="20516"/>
    <cellStyle name="Обычный 2 2 2 7 4" xfId="5027"/>
    <cellStyle name="Обычный 2 2 2 7 4 2" xfId="13475"/>
    <cellStyle name="Обычный 2 2 2 7 4 2 2" xfId="30372"/>
    <cellStyle name="Обычный 2 2 2 7 4 3" xfId="21924"/>
    <cellStyle name="Обычный 2 2 2 7 5" xfId="9251"/>
    <cellStyle name="Обычный 2 2 2 7 5 2" xfId="26148"/>
    <cellStyle name="Обычный 2 2 2 7 6" xfId="17700"/>
    <cellStyle name="Обычный 2 2 2 8" xfId="1507"/>
    <cellStyle name="Обычный 2 2 2 8 2" xfId="5731"/>
    <cellStyle name="Обычный 2 2 2 8 2 2" xfId="14179"/>
    <cellStyle name="Обычный 2 2 2 8 2 2 2" xfId="31076"/>
    <cellStyle name="Обычный 2 2 2 8 2 3" xfId="22628"/>
    <cellStyle name="Обычный 2 2 2 8 3" xfId="9955"/>
    <cellStyle name="Обычный 2 2 2 8 3 2" xfId="26852"/>
    <cellStyle name="Обычный 2 2 2 8 4" xfId="18404"/>
    <cellStyle name="Обычный 2 2 2 9" xfId="2915"/>
    <cellStyle name="Обычный 2 2 2 9 2" xfId="7139"/>
    <cellStyle name="Обычный 2 2 2 9 2 2" xfId="15587"/>
    <cellStyle name="Обычный 2 2 2 9 2 2 2" xfId="32484"/>
    <cellStyle name="Обычный 2 2 2 9 2 3" xfId="24036"/>
    <cellStyle name="Обычный 2 2 2 9 3" xfId="11363"/>
    <cellStyle name="Обычный 2 2 2 9 3 2" xfId="28260"/>
    <cellStyle name="Обычный 2 2 2 9 4" xfId="19812"/>
    <cellStyle name="Обычный 2 2 2_Отчет за 2015 год" xfId="22"/>
    <cellStyle name="Обычный 2 2 3" xfId="23"/>
    <cellStyle name="Обычный 2 2 3 10" xfId="8563"/>
    <cellStyle name="Обычный 2 2 3 10 2" xfId="25460"/>
    <cellStyle name="Обычный 2 2 3 11" xfId="17012"/>
    <cellStyle name="Обычный 2 2 3 12" xfId="33909"/>
    <cellStyle name="Обычный 2 2 3 2" xfId="24"/>
    <cellStyle name="Обычный 2 2 3 2 10" xfId="17013"/>
    <cellStyle name="Обычный 2 2 3 2 11" xfId="33910"/>
    <cellStyle name="Обычный 2 2 3 2 2" xfId="25"/>
    <cellStyle name="Обычный 2 2 3 2 2 10" xfId="33911"/>
    <cellStyle name="Обычный 2 2 3 2 2 2" xfId="26"/>
    <cellStyle name="Обычный 2 2 3 2 2 2 2" xfId="442"/>
    <cellStyle name="Обычный 2 2 3 2 2 2 2 2" xfId="1173"/>
    <cellStyle name="Обычный 2 2 3 2 2 2 2 2 2" xfId="2582"/>
    <cellStyle name="Обычный 2 2 3 2 2 2 2 2 2 2" xfId="6806"/>
    <cellStyle name="Обычный 2 2 3 2 2 2 2 2 2 2 2" xfId="15254"/>
    <cellStyle name="Обычный 2 2 3 2 2 2 2 2 2 2 2 2" xfId="32151"/>
    <cellStyle name="Обычный 2 2 3 2 2 2 2 2 2 2 3" xfId="23703"/>
    <cellStyle name="Обычный 2 2 3 2 2 2 2 2 2 3" xfId="11030"/>
    <cellStyle name="Обычный 2 2 3 2 2 2 2 2 2 3 2" xfId="27927"/>
    <cellStyle name="Обычный 2 2 3 2 2 2 2 2 2 4" xfId="19479"/>
    <cellStyle name="Обычный 2 2 3 2 2 2 2 2 3" xfId="3990"/>
    <cellStyle name="Обычный 2 2 3 2 2 2 2 2 3 2" xfId="8214"/>
    <cellStyle name="Обычный 2 2 3 2 2 2 2 2 3 2 2" xfId="16662"/>
    <cellStyle name="Обычный 2 2 3 2 2 2 2 2 3 2 2 2" xfId="33559"/>
    <cellStyle name="Обычный 2 2 3 2 2 2 2 2 3 2 3" xfId="25111"/>
    <cellStyle name="Обычный 2 2 3 2 2 2 2 2 3 3" xfId="12438"/>
    <cellStyle name="Обычный 2 2 3 2 2 2 2 2 3 3 2" xfId="29335"/>
    <cellStyle name="Обычный 2 2 3 2 2 2 2 2 3 4" xfId="20887"/>
    <cellStyle name="Обычный 2 2 3 2 2 2 2 2 4" xfId="5398"/>
    <cellStyle name="Обычный 2 2 3 2 2 2 2 2 4 2" xfId="13846"/>
    <cellStyle name="Обычный 2 2 3 2 2 2 2 2 4 2 2" xfId="30743"/>
    <cellStyle name="Обычный 2 2 3 2 2 2 2 2 4 3" xfId="22295"/>
    <cellStyle name="Обычный 2 2 3 2 2 2 2 2 5" xfId="9622"/>
    <cellStyle name="Обычный 2 2 3 2 2 2 2 2 5 2" xfId="26519"/>
    <cellStyle name="Обычный 2 2 3 2 2 2 2 2 6" xfId="18071"/>
    <cellStyle name="Обычный 2 2 3 2 2 2 2 3" xfId="1878"/>
    <cellStyle name="Обычный 2 2 3 2 2 2 2 3 2" xfId="6102"/>
    <cellStyle name="Обычный 2 2 3 2 2 2 2 3 2 2" xfId="14550"/>
    <cellStyle name="Обычный 2 2 3 2 2 2 2 3 2 2 2" xfId="31447"/>
    <cellStyle name="Обычный 2 2 3 2 2 2 2 3 2 3" xfId="22999"/>
    <cellStyle name="Обычный 2 2 3 2 2 2 2 3 3" xfId="10326"/>
    <cellStyle name="Обычный 2 2 3 2 2 2 2 3 3 2" xfId="27223"/>
    <cellStyle name="Обычный 2 2 3 2 2 2 2 3 4" xfId="18775"/>
    <cellStyle name="Обычный 2 2 3 2 2 2 2 4" xfId="3286"/>
    <cellStyle name="Обычный 2 2 3 2 2 2 2 4 2" xfId="7510"/>
    <cellStyle name="Обычный 2 2 3 2 2 2 2 4 2 2" xfId="15958"/>
    <cellStyle name="Обычный 2 2 3 2 2 2 2 4 2 2 2" xfId="32855"/>
    <cellStyle name="Обычный 2 2 3 2 2 2 2 4 2 3" xfId="24407"/>
    <cellStyle name="Обычный 2 2 3 2 2 2 2 4 3" xfId="11734"/>
    <cellStyle name="Обычный 2 2 3 2 2 2 2 4 3 2" xfId="28631"/>
    <cellStyle name="Обычный 2 2 3 2 2 2 2 4 4" xfId="20183"/>
    <cellStyle name="Обычный 2 2 3 2 2 2 2 5" xfId="4694"/>
    <cellStyle name="Обычный 2 2 3 2 2 2 2 5 2" xfId="13142"/>
    <cellStyle name="Обычный 2 2 3 2 2 2 2 5 2 2" xfId="30039"/>
    <cellStyle name="Обычный 2 2 3 2 2 2 2 5 3" xfId="21591"/>
    <cellStyle name="Обычный 2 2 3 2 2 2 2 6" xfId="8918"/>
    <cellStyle name="Обычный 2 2 3 2 2 2 2 6 2" xfId="25815"/>
    <cellStyle name="Обычный 2 2 3 2 2 2 2 7" xfId="17367"/>
    <cellStyle name="Обычный 2 2 3 2 2 2 2 8" xfId="34264"/>
    <cellStyle name="Обычный 2 2 3 2 2 2 3" xfId="821"/>
    <cellStyle name="Обычный 2 2 3 2 2 2 3 2" xfId="2230"/>
    <cellStyle name="Обычный 2 2 3 2 2 2 3 2 2" xfId="6454"/>
    <cellStyle name="Обычный 2 2 3 2 2 2 3 2 2 2" xfId="14902"/>
    <cellStyle name="Обычный 2 2 3 2 2 2 3 2 2 2 2" xfId="31799"/>
    <cellStyle name="Обычный 2 2 3 2 2 2 3 2 2 3" xfId="23351"/>
    <cellStyle name="Обычный 2 2 3 2 2 2 3 2 3" xfId="10678"/>
    <cellStyle name="Обычный 2 2 3 2 2 2 3 2 3 2" xfId="27575"/>
    <cellStyle name="Обычный 2 2 3 2 2 2 3 2 4" xfId="19127"/>
    <cellStyle name="Обычный 2 2 3 2 2 2 3 3" xfId="3638"/>
    <cellStyle name="Обычный 2 2 3 2 2 2 3 3 2" xfId="7862"/>
    <cellStyle name="Обычный 2 2 3 2 2 2 3 3 2 2" xfId="16310"/>
    <cellStyle name="Обычный 2 2 3 2 2 2 3 3 2 2 2" xfId="33207"/>
    <cellStyle name="Обычный 2 2 3 2 2 2 3 3 2 3" xfId="24759"/>
    <cellStyle name="Обычный 2 2 3 2 2 2 3 3 3" xfId="12086"/>
    <cellStyle name="Обычный 2 2 3 2 2 2 3 3 3 2" xfId="28983"/>
    <cellStyle name="Обычный 2 2 3 2 2 2 3 3 4" xfId="20535"/>
    <cellStyle name="Обычный 2 2 3 2 2 2 3 4" xfId="5046"/>
    <cellStyle name="Обычный 2 2 3 2 2 2 3 4 2" xfId="13494"/>
    <cellStyle name="Обычный 2 2 3 2 2 2 3 4 2 2" xfId="30391"/>
    <cellStyle name="Обычный 2 2 3 2 2 2 3 4 3" xfId="21943"/>
    <cellStyle name="Обычный 2 2 3 2 2 2 3 5" xfId="9270"/>
    <cellStyle name="Обычный 2 2 3 2 2 2 3 5 2" xfId="26167"/>
    <cellStyle name="Обычный 2 2 3 2 2 2 3 6" xfId="17719"/>
    <cellStyle name="Обычный 2 2 3 2 2 2 4" xfId="1526"/>
    <cellStyle name="Обычный 2 2 3 2 2 2 4 2" xfId="5750"/>
    <cellStyle name="Обычный 2 2 3 2 2 2 4 2 2" xfId="14198"/>
    <cellStyle name="Обычный 2 2 3 2 2 2 4 2 2 2" xfId="31095"/>
    <cellStyle name="Обычный 2 2 3 2 2 2 4 2 3" xfId="22647"/>
    <cellStyle name="Обычный 2 2 3 2 2 2 4 3" xfId="9974"/>
    <cellStyle name="Обычный 2 2 3 2 2 2 4 3 2" xfId="26871"/>
    <cellStyle name="Обычный 2 2 3 2 2 2 4 4" xfId="18423"/>
    <cellStyle name="Обычный 2 2 3 2 2 2 5" xfId="2934"/>
    <cellStyle name="Обычный 2 2 3 2 2 2 5 2" xfId="7158"/>
    <cellStyle name="Обычный 2 2 3 2 2 2 5 2 2" xfId="15606"/>
    <cellStyle name="Обычный 2 2 3 2 2 2 5 2 2 2" xfId="32503"/>
    <cellStyle name="Обычный 2 2 3 2 2 2 5 2 3" xfId="24055"/>
    <cellStyle name="Обычный 2 2 3 2 2 2 5 3" xfId="11382"/>
    <cellStyle name="Обычный 2 2 3 2 2 2 5 3 2" xfId="28279"/>
    <cellStyle name="Обычный 2 2 3 2 2 2 5 4" xfId="19831"/>
    <cellStyle name="Обычный 2 2 3 2 2 2 6" xfId="4342"/>
    <cellStyle name="Обычный 2 2 3 2 2 2 6 2" xfId="12790"/>
    <cellStyle name="Обычный 2 2 3 2 2 2 6 2 2" xfId="29687"/>
    <cellStyle name="Обычный 2 2 3 2 2 2 6 3" xfId="21239"/>
    <cellStyle name="Обычный 2 2 3 2 2 2 7" xfId="8566"/>
    <cellStyle name="Обычный 2 2 3 2 2 2 7 2" xfId="25463"/>
    <cellStyle name="Обычный 2 2 3 2 2 2 8" xfId="17015"/>
    <cellStyle name="Обычный 2 2 3 2 2 2 9" xfId="33912"/>
    <cellStyle name="Обычный 2 2 3 2 2 3" xfId="441"/>
    <cellStyle name="Обычный 2 2 3 2 2 3 2" xfId="1172"/>
    <cellStyle name="Обычный 2 2 3 2 2 3 2 2" xfId="2581"/>
    <cellStyle name="Обычный 2 2 3 2 2 3 2 2 2" xfId="6805"/>
    <cellStyle name="Обычный 2 2 3 2 2 3 2 2 2 2" xfId="15253"/>
    <cellStyle name="Обычный 2 2 3 2 2 3 2 2 2 2 2" xfId="32150"/>
    <cellStyle name="Обычный 2 2 3 2 2 3 2 2 2 3" xfId="23702"/>
    <cellStyle name="Обычный 2 2 3 2 2 3 2 2 3" xfId="11029"/>
    <cellStyle name="Обычный 2 2 3 2 2 3 2 2 3 2" xfId="27926"/>
    <cellStyle name="Обычный 2 2 3 2 2 3 2 2 4" xfId="19478"/>
    <cellStyle name="Обычный 2 2 3 2 2 3 2 3" xfId="3989"/>
    <cellStyle name="Обычный 2 2 3 2 2 3 2 3 2" xfId="8213"/>
    <cellStyle name="Обычный 2 2 3 2 2 3 2 3 2 2" xfId="16661"/>
    <cellStyle name="Обычный 2 2 3 2 2 3 2 3 2 2 2" xfId="33558"/>
    <cellStyle name="Обычный 2 2 3 2 2 3 2 3 2 3" xfId="25110"/>
    <cellStyle name="Обычный 2 2 3 2 2 3 2 3 3" xfId="12437"/>
    <cellStyle name="Обычный 2 2 3 2 2 3 2 3 3 2" xfId="29334"/>
    <cellStyle name="Обычный 2 2 3 2 2 3 2 3 4" xfId="20886"/>
    <cellStyle name="Обычный 2 2 3 2 2 3 2 4" xfId="5397"/>
    <cellStyle name="Обычный 2 2 3 2 2 3 2 4 2" xfId="13845"/>
    <cellStyle name="Обычный 2 2 3 2 2 3 2 4 2 2" xfId="30742"/>
    <cellStyle name="Обычный 2 2 3 2 2 3 2 4 3" xfId="22294"/>
    <cellStyle name="Обычный 2 2 3 2 2 3 2 5" xfId="9621"/>
    <cellStyle name="Обычный 2 2 3 2 2 3 2 5 2" xfId="26518"/>
    <cellStyle name="Обычный 2 2 3 2 2 3 2 6" xfId="18070"/>
    <cellStyle name="Обычный 2 2 3 2 2 3 3" xfId="1877"/>
    <cellStyle name="Обычный 2 2 3 2 2 3 3 2" xfId="6101"/>
    <cellStyle name="Обычный 2 2 3 2 2 3 3 2 2" xfId="14549"/>
    <cellStyle name="Обычный 2 2 3 2 2 3 3 2 2 2" xfId="31446"/>
    <cellStyle name="Обычный 2 2 3 2 2 3 3 2 3" xfId="22998"/>
    <cellStyle name="Обычный 2 2 3 2 2 3 3 3" xfId="10325"/>
    <cellStyle name="Обычный 2 2 3 2 2 3 3 3 2" xfId="27222"/>
    <cellStyle name="Обычный 2 2 3 2 2 3 3 4" xfId="18774"/>
    <cellStyle name="Обычный 2 2 3 2 2 3 4" xfId="3285"/>
    <cellStyle name="Обычный 2 2 3 2 2 3 4 2" xfId="7509"/>
    <cellStyle name="Обычный 2 2 3 2 2 3 4 2 2" xfId="15957"/>
    <cellStyle name="Обычный 2 2 3 2 2 3 4 2 2 2" xfId="32854"/>
    <cellStyle name="Обычный 2 2 3 2 2 3 4 2 3" xfId="24406"/>
    <cellStyle name="Обычный 2 2 3 2 2 3 4 3" xfId="11733"/>
    <cellStyle name="Обычный 2 2 3 2 2 3 4 3 2" xfId="28630"/>
    <cellStyle name="Обычный 2 2 3 2 2 3 4 4" xfId="20182"/>
    <cellStyle name="Обычный 2 2 3 2 2 3 5" xfId="4693"/>
    <cellStyle name="Обычный 2 2 3 2 2 3 5 2" xfId="13141"/>
    <cellStyle name="Обычный 2 2 3 2 2 3 5 2 2" xfId="30038"/>
    <cellStyle name="Обычный 2 2 3 2 2 3 5 3" xfId="21590"/>
    <cellStyle name="Обычный 2 2 3 2 2 3 6" xfId="8917"/>
    <cellStyle name="Обычный 2 2 3 2 2 3 6 2" xfId="25814"/>
    <cellStyle name="Обычный 2 2 3 2 2 3 7" xfId="17366"/>
    <cellStyle name="Обычный 2 2 3 2 2 3 8" xfId="34263"/>
    <cellStyle name="Обычный 2 2 3 2 2 4" xfId="820"/>
    <cellStyle name="Обычный 2 2 3 2 2 4 2" xfId="2229"/>
    <cellStyle name="Обычный 2 2 3 2 2 4 2 2" xfId="6453"/>
    <cellStyle name="Обычный 2 2 3 2 2 4 2 2 2" xfId="14901"/>
    <cellStyle name="Обычный 2 2 3 2 2 4 2 2 2 2" xfId="31798"/>
    <cellStyle name="Обычный 2 2 3 2 2 4 2 2 3" xfId="23350"/>
    <cellStyle name="Обычный 2 2 3 2 2 4 2 3" xfId="10677"/>
    <cellStyle name="Обычный 2 2 3 2 2 4 2 3 2" xfId="27574"/>
    <cellStyle name="Обычный 2 2 3 2 2 4 2 4" xfId="19126"/>
    <cellStyle name="Обычный 2 2 3 2 2 4 3" xfId="3637"/>
    <cellStyle name="Обычный 2 2 3 2 2 4 3 2" xfId="7861"/>
    <cellStyle name="Обычный 2 2 3 2 2 4 3 2 2" xfId="16309"/>
    <cellStyle name="Обычный 2 2 3 2 2 4 3 2 2 2" xfId="33206"/>
    <cellStyle name="Обычный 2 2 3 2 2 4 3 2 3" xfId="24758"/>
    <cellStyle name="Обычный 2 2 3 2 2 4 3 3" xfId="12085"/>
    <cellStyle name="Обычный 2 2 3 2 2 4 3 3 2" xfId="28982"/>
    <cellStyle name="Обычный 2 2 3 2 2 4 3 4" xfId="20534"/>
    <cellStyle name="Обычный 2 2 3 2 2 4 4" xfId="5045"/>
    <cellStyle name="Обычный 2 2 3 2 2 4 4 2" xfId="13493"/>
    <cellStyle name="Обычный 2 2 3 2 2 4 4 2 2" xfId="30390"/>
    <cellStyle name="Обычный 2 2 3 2 2 4 4 3" xfId="21942"/>
    <cellStyle name="Обычный 2 2 3 2 2 4 5" xfId="9269"/>
    <cellStyle name="Обычный 2 2 3 2 2 4 5 2" xfId="26166"/>
    <cellStyle name="Обычный 2 2 3 2 2 4 6" xfId="17718"/>
    <cellStyle name="Обычный 2 2 3 2 2 5" xfId="1525"/>
    <cellStyle name="Обычный 2 2 3 2 2 5 2" xfId="5749"/>
    <cellStyle name="Обычный 2 2 3 2 2 5 2 2" xfId="14197"/>
    <cellStyle name="Обычный 2 2 3 2 2 5 2 2 2" xfId="31094"/>
    <cellStyle name="Обычный 2 2 3 2 2 5 2 3" xfId="22646"/>
    <cellStyle name="Обычный 2 2 3 2 2 5 3" xfId="9973"/>
    <cellStyle name="Обычный 2 2 3 2 2 5 3 2" xfId="26870"/>
    <cellStyle name="Обычный 2 2 3 2 2 5 4" xfId="18422"/>
    <cellStyle name="Обычный 2 2 3 2 2 6" xfId="2933"/>
    <cellStyle name="Обычный 2 2 3 2 2 6 2" xfId="7157"/>
    <cellStyle name="Обычный 2 2 3 2 2 6 2 2" xfId="15605"/>
    <cellStyle name="Обычный 2 2 3 2 2 6 2 2 2" xfId="32502"/>
    <cellStyle name="Обычный 2 2 3 2 2 6 2 3" xfId="24054"/>
    <cellStyle name="Обычный 2 2 3 2 2 6 3" xfId="11381"/>
    <cellStyle name="Обычный 2 2 3 2 2 6 3 2" xfId="28278"/>
    <cellStyle name="Обычный 2 2 3 2 2 6 4" xfId="19830"/>
    <cellStyle name="Обычный 2 2 3 2 2 7" xfId="4341"/>
    <cellStyle name="Обычный 2 2 3 2 2 7 2" xfId="12789"/>
    <cellStyle name="Обычный 2 2 3 2 2 7 2 2" xfId="29686"/>
    <cellStyle name="Обычный 2 2 3 2 2 7 3" xfId="21238"/>
    <cellStyle name="Обычный 2 2 3 2 2 8" xfId="8565"/>
    <cellStyle name="Обычный 2 2 3 2 2 8 2" xfId="25462"/>
    <cellStyle name="Обычный 2 2 3 2 2 9" xfId="17014"/>
    <cellStyle name="Обычный 2 2 3 2 3" xfId="27"/>
    <cellStyle name="Обычный 2 2 3 2 3 2" xfId="443"/>
    <cellStyle name="Обычный 2 2 3 2 3 2 2" xfId="1174"/>
    <cellStyle name="Обычный 2 2 3 2 3 2 2 2" xfId="2583"/>
    <cellStyle name="Обычный 2 2 3 2 3 2 2 2 2" xfId="6807"/>
    <cellStyle name="Обычный 2 2 3 2 3 2 2 2 2 2" xfId="15255"/>
    <cellStyle name="Обычный 2 2 3 2 3 2 2 2 2 2 2" xfId="32152"/>
    <cellStyle name="Обычный 2 2 3 2 3 2 2 2 2 3" xfId="23704"/>
    <cellStyle name="Обычный 2 2 3 2 3 2 2 2 3" xfId="11031"/>
    <cellStyle name="Обычный 2 2 3 2 3 2 2 2 3 2" xfId="27928"/>
    <cellStyle name="Обычный 2 2 3 2 3 2 2 2 4" xfId="19480"/>
    <cellStyle name="Обычный 2 2 3 2 3 2 2 3" xfId="3991"/>
    <cellStyle name="Обычный 2 2 3 2 3 2 2 3 2" xfId="8215"/>
    <cellStyle name="Обычный 2 2 3 2 3 2 2 3 2 2" xfId="16663"/>
    <cellStyle name="Обычный 2 2 3 2 3 2 2 3 2 2 2" xfId="33560"/>
    <cellStyle name="Обычный 2 2 3 2 3 2 2 3 2 3" xfId="25112"/>
    <cellStyle name="Обычный 2 2 3 2 3 2 2 3 3" xfId="12439"/>
    <cellStyle name="Обычный 2 2 3 2 3 2 2 3 3 2" xfId="29336"/>
    <cellStyle name="Обычный 2 2 3 2 3 2 2 3 4" xfId="20888"/>
    <cellStyle name="Обычный 2 2 3 2 3 2 2 4" xfId="5399"/>
    <cellStyle name="Обычный 2 2 3 2 3 2 2 4 2" xfId="13847"/>
    <cellStyle name="Обычный 2 2 3 2 3 2 2 4 2 2" xfId="30744"/>
    <cellStyle name="Обычный 2 2 3 2 3 2 2 4 3" xfId="22296"/>
    <cellStyle name="Обычный 2 2 3 2 3 2 2 5" xfId="9623"/>
    <cellStyle name="Обычный 2 2 3 2 3 2 2 5 2" xfId="26520"/>
    <cellStyle name="Обычный 2 2 3 2 3 2 2 6" xfId="18072"/>
    <cellStyle name="Обычный 2 2 3 2 3 2 3" xfId="1879"/>
    <cellStyle name="Обычный 2 2 3 2 3 2 3 2" xfId="6103"/>
    <cellStyle name="Обычный 2 2 3 2 3 2 3 2 2" xfId="14551"/>
    <cellStyle name="Обычный 2 2 3 2 3 2 3 2 2 2" xfId="31448"/>
    <cellStyle name="Обычный 2 2 3 2 3 2 3 2 3" xfId="23000"/>
    <cellStyle name="Обычный 2 2 3 2 3 2 3 3" xfId="10327"/>
    <cellStyle name="Обычный 2 2 3 2 3 2 3 3 2" xfId="27224"/>
    <cellStyle name="Обычный 2 2 3 2 3 2 3 4" xfId="18776"/>
    <cellStyle name="Обычный 2 2 3 2 3 2 4" xfId="3287"/>
    <cellStyle name="Обычный 2 2 3 2 3 2 4 2" xfId="7511"/>
    <cellStyle name="Обычный 2 2 3 2 3 2 4 2 2" xfId="15959"/>
    <cellStyle name="Обычный 2 2 3 2 3 2 4 2 2 2" xfId="32856"/>
    <cellStyle name="Обычный 2 2 3 2 3 2 4 2 3" xfId="24408"/>
    <cellStyle name="Обычный 2 2 3 2 3 2 4 3" xfId="11735"/>
    <cellStyle name="Обычный 2 2 3 2 3 2 4 3 2" xfId="28632"/>
    <cellStyle name="Обычный 2 2 3 2 3 2 4 4" xfId="20184"/>
    <cellStyle name="Обычный 2 2 3 2 3 2 5" xfId="4695"/>
    <cellStyle name="Обычный 2 2 3 2 3 2 5 2" xfId="13143"/>
    <cellStyle name="Обычный 2 2 3 2 3 2 5 2 2" xfId="30040"/>
    <cellStyle name="Обычный 2 2 3 2 3 2 5 3" xfId="21592"/>
    <cellStyle name="Обычный 2 2 3 2 3 2 6" xfId="8919"/>
    <cellStyle name="Обычный 2 2 3 2 3 2 6 2" xfId="25816"/>
    <cellStyle name="Обычный 2 2 3 2 3 2 7" xfId="17368"/>
    <cellStyle name="Обычный 2 2 3 2 3 2 8" xfId="34265"/>
    <cellStyle name="Обычный 2 2 3 2 3 3" xfId="822"/>
    <cellStyle name="Обычный 2 2 3 2 3 3 2" xfId="2231"/>
    <cellStyle name="Обычный 2 2 3 2 3 3 2 2" xfId="6455"/>
    <cellStyle name="Обычный 2 2 3 2 3 3 2 2 2" xfId="14903"/>
    <cellStyle name="Обычный 2 2 3 2 3 3 2 2 2 2" xfId="31800"/>
    <cellStyle name="Обычный 2 2 3 2 3 3 2 2 3" xfId="23352"/>
    <cellStyle name="Обычный 2 2 3 2 3 3 2 3" xfId="10679"/>
    <cellStyle name="Обычный 2 2 3 2 3 3 2 3 2" xfId="27576"/>
    <cellStyle name="Обычный 2 2 3 2 3 3 2 4" xfId="19128"/>
    <cellStyle name="Обычный 2 2 3 2 3 3 3" xfId="3639"/>
    <cellStyle name="Обычный 2 2 3 2 3 3 3 2" xfId="7863"/>
    <cellStyle name="Обычный 2 2 3 2 3 3 3 2 2" xfId="16311"/>
    <cellStyle name="Обычный 2 2 3 2 3 3 3 2 2 2" xfId="33208"/>
    <cellStyle name="Обычный 2 2 3 2 3 3 3 2 3" xfId="24760"/>
    <cellStyle name="Обычный 2 2 3 2 3 3 3 3" xfId="12087"/>
    <cellStyle name="Обычный 2 2 3 2 3 3 3 3 2" xfId="28984"/>
    <cellStyle name="Обычный 2 2 3 2 3 3 3 4" xfId="20536"/>
    <cellStyle name="Обычный 2 2 3 2 3 3 4" xfId="5047"/>
    <cellStyle name="Обычный 2 2 3 2 3 3 4 2" xfId="13495"/>
    <cellStyle name="Обычный 2 2 3 2 3 3 4 2 2" xfId="30392"/>
    <cellStyle name="Обычный 2 2 3 2 3 3 4 3" xfId="21944"/>
    <cellStyle name="Обычный 2 2 3 2 3 3 5" xfId="9271"/>
    <cellStyle name="Обычный 2 2 3 2 3 3 5 2" xfId="26168"/>
    <cellStyle name="Обычный 2 2 3 2 3 3 6" xfId="17720"/>
    <cellStyle name="Обычный 2 2 3 2 3 4" xfId="1527"/>
    <cellStyle name="Обычный 2 2 3 2 3 4 2" xfId="5751"/>
    <cellStyle name="Обычный 2 2 3 2 3 4 2 2" xfId="14199"/>
    <cellStyle name="Обычный 2 2 3 2 3 4 2 2 2" xfId="31096"/>
    <cellStyle name="Обычный 2 2 3 2 3 4 2 3" xfId="22648"/>
    <cellStyle name="Обычный 2 2 3 2 3 4 3" xfId="9975"/>
    <cellStyle name="Обычный 2 2 3 2 3 4 3 2" xfId="26872"/>
    <cellStyle name="Обычный 2 2 3 2 3 4 4" xfId="18424"/>
    <cellStyle name="Обычный 2 2 3 2 3 5" xfId="2935"/>
    <cellStyle name="Обычный 2 2 3 2 3 5 2" xfId="7159"/>
    <cellStyle name="Обычный 2 2 3 2 3 5 2 2" xfId="15607"/>
    <cellStyle name="Обычный 2 2 3 2 3 5 2 2 2" xfId="32504"/>
    <cellStyle name="Обычный 2 2 3 2 3 5 2 3" xfId="24056"/>
    <cellStyle name="Обычный 2 2 3 2 3 5 3" xfId="11383"/>
    <cellStyle name="Обычный 2 2 3 2 3 5 3 2" xfId="28280"/>
    <cellStyle name="Обычный 2 2 3 2 3 5 4" xfId="19832"/>
    <cellStyle name="Обычный 2 2 3 2 3 6" xfId="4343"/>
    <cellStyle name="Обычный 2 2 3 2 3 6 2" xfId="12791"/>
    <cellStyle name="Обычный 2 2 3 2 3 6 2 2" xfId="29688"/>
    <cellStyle name="Обычный 2 2 3 2 3 6 3" xfId="21240"/>
    <cellStyle name="Обычный 2 2 3 2 3 7" xfId="8567"/>
    <cellStyle name="Обычный 2 2 3 2 3 7 2" xfId="25464"/>
    <cellStyle name="Обычный 2 2 3 2 3 8" xfId="17016"/>
    <cellStyle name="Обычный 2 2 3 2 3 9" xfId="33913"/>
    <cellStyle name="Обычный 2 2 3 2 4" xfId="440"/>
    <cellStyle name="Обычный 2 2 3 2 4 2" xfId="1171"/>
    <cellStyle name="Обычный 2 2 3 2 4 2 2" xfId="2580"/>
    <cellStyle name="Обычный 2 2 3 2 4 2 2 2" xfId="6804"/>
    <cellStyle name="Обычный 2 2 3 2 4 2 2 2 2" xfId="15252"/>
    <cellStyle name="Обычный 2 2 3 2 4 2 2 2 2 2" xfId="32149"/>
    <cellStyle name="Обычный 2 2 3 2 4 2 2 2 3" xfId="23701"/>
    <cellStyle name="Обычный 2 2 3 2 4 2 2 3" xfId="11028"/>
    <cellStyle name="Обычный 2 2 3 2 4 2 2 3 2" xfId="27925"/>
    <cellStyle name="Обычный 2 2 3 2 4 2 2 4" xfId="19477"/>
    <cellStyle name="Обычный 2 2 3 2 4 2 3" xfId="3988"/>
    <cellStyle name="Обычный 2 2 3 2 4 2 3 2" xfId="8212"/>
    <cellStyle name="Обычный 2 2 3 2 4 2 3 2 2" xfId="16660"/>
    <cellStyle name="Обычный 2 2 3 2 4 2 3 2 2 2" xfId="33557"/>
    <cellStyle name="Обычный 2 2 3 2 4 2 3 2 3" xfId="25109"/>
    <cellStyle name="Обычный 2 2 3 2 4 2 3 3" xfId="12436"/>
    <cellStyle name="Обычный 2 2 3 2 4 2 3 3 2" xfId="29333"/>
    <cellStyle name="Обычный 2 2 3 2 4 2 3 4" xfId="20885"/>
    <cellStyle name="Обычный 2 2 3 2 4 2 4" xfId="5396"/>
    <cellStyle name="Обычный 2 2 3 2 4 2 4 2" xfId="13844"/>
    <cellStyle name="Обычный 2 2 3 2 4 2 4 2 2" xfId="30741"/>
    <cellStyle name="Обычный 2 2 3 2 4 2 4 3" xfId="22293"/>
    <cellStyle name="Обычный 2 2 3 2 4 2 5" xfId="9620"/>
    <cellStyle name="Обычный 2 2 3 2 4 2 5 2" xfId="26517"/>
    <cellStyle name="Обычный 2 2 3 2 4 2 6" xfId="18069"/>
    <cellStyle name="Обычный 2 2 3 2 4 3" xfId="1876"/>
    <cellStyle name="Обычный 2 2 3 2 4 3 2" xfId="6100"/>
    <cellStyle name="Обычный 2 2 3 2 4 3 2 2" xfId="14548"/>
    <cellStyle name="Обычный 2 2 3 2 4 3 2 2 2" xfId="31445"/>
    <cellStyle name="Обычный 2 2 3 2 4 3 2 3" xfId="22997"/>
    <cellStyle name="Обычный 2 2 3 2 4 3 3" xfId="10324"/>
    <cellStyle name="Обычный 2 2 3 2 4 3 3 2" xfId="27221"/>
    <cellStyle name="Обычный 2 2 3 2 4 3 4" xfId="18773"/>
    <cellStyle name="Обычный 2 2 3 2 4 4" xfId="3284"/>
    <cellStyle name="Обычный 2 2 3 2 4 4 2" xfId="7508"/>
    <cellStyle name="Обычный 2 2 3 2 4 4 2 2" xfId="15956"/>
    <cellStyle name="Обычный 2 2 3 2 4 4 2 2 2" xfId="32853"/>
    <cellStyle name="Обычный 2 2 3 2 4 4 2 3" xfId="24405"/>
    <cellStyle name="Обычный 2 2 3 2 4 4 3" xfId="11732"/>
    <cellStyle name="Обычный 2 2 3 2 4 4 3 2" xfId="28629"/>
    <cellStyle name="Обычный 2 2 3 2 4 4 4" xfId="20181"/>
    <cellStyle name="Обычный 2 2 3 2 4 5" xfId="4692"/>
    <cellStyle name="Обычный 2 2 3 2 4 5 2" xfId="13140"/>
    <cellStyle name="Обычный 2 2 3 2 4 5 2 2" xfId="30037"/>
    <cellStyle name="Обычный 2 2 3 2 4 5 3" xfId="21589"/>
    <cellStyle name="Обычный 2 2 3 2 4 6" xfId="8916"/>
    <cellStyle name="Обычный 2 2 3 2 4 6 2" xfId="25813"/>
    <cellStyle name="Обычный 2 2 3 2 4 7" xfId="17365"/>
    <cellStyle name="Обычный 2 2 3 2 4 8" xfId="34262"/>
    <cellStyle name="Обычный 2 2 3 2 5" xfId="819"/>
    <cellStyle name="Обычный 2 2 3 2 5 2" xfId="2228"/>
    <cellStyle name="Обычный 2 2 3 2 5 2 2" xfId="6452"/>
    <cellStyle name="Обычный 2 2 3 2 5 2 2 2" xfId="14900"/>
    <cellStyle name="Обычный 2 2 3 2 5 2 2 2 2" xfId="31797"/>
    <cellStyle name="Обычный 2 2 3 2 5 2 2 3" xfId="23349"/>
    <cellStyle name="Обычный 2 2 3 2 5 2 3" xfId="10676"/>
    <cellStyle name="Обычный 2 2 3 2 5 2 3 2" xfId="27573"/>
    <cellStyle name="Обычный 2 2 3 2 5 2 4" xfId="19125"/>
    <cellStyle name="Обычный 2 2 3 2 5 3" xfId="3636"/>
    <cellStyle name="Обычный 2 2 3 2 5 3 2" xfId="7860"/>
    <cellStyle name="Обычный 2 2 3 2 5 3 2 2" xfId="16308"/>
    <cellStyle name="Обычный 2 2 3 2 5 3 2 2 2" xfId="33205"/>
    <cellStyle name="Обычный 2 2 3 2 5 3 2 3" xfId="24757"/>
    <cellStyle name="Обычный 2 2 3 2 5 3 3" xfId="12084"/>
    <cellStyle name="Обычный 2 2 3 2 5 3 3 2" xfId="28981"/>
    <cellStyle name="Обычный 2 2 3 2 5 3 4" xfId="20533"/>
    <cellStyle name="Обычный 2 2 3 2 5 4" xfId="5044"/>
    <cellStyle name="Обычный 2 2 3 2 5 4 2" xfId="13492"/>
    <cellStyle name="Обычный 2 2 3 2 5 4 2 2" xfId="30389"/>
    <cellStyle name="Обычный 2 2 3 2 5 4 3" xfId="21941"/>
    <cellStyle name="Обычный 2 2 3 2 5 5" xfId="9268"/>
    <cellStyle name="Обычный 2 2 3 2 5 5 2" xfId="26165"/>
    <cellStyle name="Обычный 2 2 3 2 5 6" xfId="17717"/>
    <cellStyle name="Обычный 2 2 3 2 6" xfId="1524"/>
    <cellStyle name="Обычный 2 2 3 2 6 2" xfId="5748"/>
    <cellStyle name="Обычный 2 2 3 2 6 2 2" xfId="14196"/>
    <cellStyle name="Обычный 2 2 3 2 6 2 2 2" xfId="31093"/>
    <cellStyle name="Обычный 2 2 3 2 6 2 3" xfId="22645"/>
    <cellStyle name="Обычный 2 2 3 2 6 3" xfId="9972"/>
    <cellStyle name="Обычный 2 2 3 2 6 3 2" xfId="26869"/>
    <cellStyle name="Обычный 2 2 3 2 6 4" xfId="18421"/>
    <cellStyle name="Обычный 2 2 3 2 7" xfId="2932"/>
    <cellStyle name="Обычный 2 2 3 2 7 2" xfId="7156"/>
    <cellStyle name="Обычный 2 2 3 2 7 2 2" xfId="15604"/>
    <cellStyle name="Обычный 2 2 3 2 7 2 2 2" xfId="32501"/>
    <cellStyle name="Обычный 2 2 3 2 7 2 3" xfId="24053"/>
    <cellStyle name="Обычный 2 2 3 2 7 3" xfId="11380"/>
    <cellStyle name="Обычный 2 2 3 2 7 3 2" xfId="28277"/>
    <cellStyle name="Обычный 2 2 3 2 7 4" xfId="19829"/>
    <cellStyle name="Обычный 2 2 3 2 8" xfId="4340"/>
    <cellStyle name="Обычный 2 2 3 2 8 2" xfId="12788"/>
    <cellStyle name="Обычный 2 2 3 2 8 2 2" xfId="29685"/>
    <cellStyle name="Обычный 2 2 3 2 8 3" xfId="21237"/>
    <cellStyle name="Обычный 2 2 3 2 9" xfId="8564"/>
    <cellStyle name="Обычный 2 2 3 2 9 2" xfId="25461"/>
    <cellStyle name="Обычный 2 2 3 3" xfId="28"/>
    <cellStyle name="Обычный 2 2 3 3 10" xfId="33914"/>
    <cellStyle name="Обычный 2 2 3 3 2" xfId="29"/>
    <cellStyle name="Обычный 2 2 3 3 2 2" xfId="445"/>
    <cellStyle name="Обычный 2 2 3 3 2 2 2" xfId="1176"/>
    <cellStyle name="Обычный 2 2 3 3 2 2 2 2" xfId="2585"/>
    <cellStyle name="Обычный 2 2 3 3 2 2 2 2 2" xfId="6809"/>
    <cellStyle name="Обычный 2 2 3 3 2 2 2 2 2 2" xfId="15257"/>
    <cellStyle name="Обычный 2 2 3 3 2 2 2 2 2 2 2" xfId="32154"/>
    <cellStyle name="Обычный 2 2 3 3 2 2 2 2 2 3" xfId="23706"/>
    <cellStyle name="Обычный 2 2 3 3 2 2 2 2 3" xfId="11033"/>
    <cellStyle name="Обычный 2 2 3 3 2 2 2 2 3 2" xfId="27930"/>
    <cellStyle name="Обычный 2 2 3 3 2 2 2 2 4" xfId="19482"/>
    <cellStyle name="Обычный 2 2 3 3 2 2 2 3" xfId="3993"/>
    <cellStyle name="Обычный 2 2 3 3 2 2 2 3 2" xfId="8217"/>
    <cellStyle name="Обычный 2 2 3 3 2 2 2 3 2 2" xfId="16665"/>
    <cellStyle name="Обычный 2 2 3 3 2 2 2 3 2 2 2" xfId="33562"/>
    <cellStyle name="Обычный 2 2 3 3 2 2 2 3 2 3" xfId="25114"/>
    <cellStyle name="Обычный 2 2 3 3 2 2 2 3 3" xfId="12441"/>
    <cellStyle name="Обычный 2 2 3 3 2 2 2 3 3 2" xfId="29338"/>
    <cellStyle name="Обычный 2 2 3 3 2 2 2 3 4" xfId="20890"/>
    <cellStyle name="Обычный 2 2 3 3 2 2 2 4" xfId="5401"/>
    <cellStyle name="Обычный 2 2 3 3 2 2 2 4 2" xfId="13849"/>
    <cellStyle name="Обычный 2 2 3 3 2 2 2 4 2 2" xfId="30746"/>
    <cellStyle name="Обычный 2 2 3 3 2 2 2 4 3" xfId="22298"/>
    <cellStyle name="Обычный 2 2 3 3 2 2 2 5" xfId="9625"/>
    <cellStyle name="Обычный 2 2 3 3 2 2 2 5 2" xfId="26522"/>
    <cellStyle name="Обычный 2 2 3 3 2 2 2 6" xfId="18074"/>
    <cellStyle name="Обычный 2 2 3 3 2 2 3" xfId="1881"/>
    <cellStyle name="Обычный 2 2 3 3 2 2 3 2" xfId="6105"/>
    <cellStyle name="Обычный 2 2 3 3 2 2 3 2 2" xfId="14553"/>
    <cellStyle name="Обычный 2 2 3 3 2 2 3 2 2 2" xfId="31450"/>
    <cellStyle name="Обычный 2 2 3 3 2 2 3 2 3" xfId="23002"/>
    <cellStyle name="Обычный 2 2 3 3 2 2 3 3" xfId="10329"/>
    <cellStyle name="Обычный 2 2 3 3 2 2 3 3 2" xfId="27226"/>
    <cellStyle name="Обычный 2 2 3 3 2 2 3 4" xfId="18778"/>
    <cellStyle name="Обычный 2 2 3 3 2 2 4" xfId="3289"/>
    <cellStyle name="Обычный 2 2 3 3 2 2 4 2" xfId="7513"/>
    <cellStyle name="Обычный 2 2 3 3 2 2 4 2 2" xfId="15961"/>
    <cellStyle name="Обычный 2 2 3 3 2 2 4 2 2 2" xfId="32858"/>
    <cellStyle name="Обычный 2 2 3 3 2 2 4 2 3" xfId="24410"/>
    <cellStyle name="Обычный 2 2 3 3 2 2 4 3" xfId="11737"/>
    <cellStyle name="Обычный 2 2 3 3 2 2 4 3 2" xfId="28634"/>
    <cellStyle name="Обычный 2 2 3 3 2 2 4 4" xfId="20186"/>
    <cellStyle name="Обычный 2 2 3 3 2 2 5" xfId="4697"/>
    <cellStyle name="Обычный 2 2 3 3 2 2 5 2" xfId="13145"/>
    <cellStyle name="Обычный 2 2 3 3 2 2 5 2 2" xfId="30042"/>
    <cellStyle name="Обычный 2 2 3 3 2 2 5 3" xfId="21594"/>
    <cellStyle name="Обычный 2 2 3 3 2 2 6" xfId="8921"/>
    <cellStyle name="Обычный 2 2 3 3 2 2 6 2" xfId="25818"/>
    <cellStyle name="Обычный 2 2 3 3 2 2 7" xfId="17370"/>
    <cellStyle name="Обычный 2 2 3 3 2 2 8" xfId="34267"/>
    <cellStyle name="Обычный 2 2 3 3 2 3" xfId="824"/>
    <cellStyle name="Обычный 2 2 3 3 2 3 2" xfId="2233"/>
    <cellStyle name="Обычный 2 2 3 3 2 3 2 2" xfId="6457"/>
    <cellStyle name="Обычный 2 2 3 3 2 3 2 2 2" xfId="14905"/>
    <cellStyle name="Обычный 2 2 3 3 2 3 2 2 2 2" xfId="31802"/>
    <cellStyle name="Обычный 2 2 3 3 2 3 2 2 3" xfId="23354"/>
    <cellStyle name="Обычный 2 2 3 3 2 3 2 3" xfId="10681"/>
    <cellStyle name="Обычный 2 2 3 3 2 3 2 3 2" xfId="27578"/>
    <cellStyle name="Обычный 2 2 3 3 2 3 2 4" xfId="19130"/>
    <cellStyle name="Обычный 2 2 3 3 2 3 3" xfId="3641"/>
    <cellStyle name="Обычный 2 2 3 3 2 3 3 2" xfId="7865"/>
    <cellStyle name="Обычный 2 2 3 3 2 3 3 2 2" xfId="16313"/>
    <cellStyle name="Обычный 2 2 3 3 2 3 3 2 2 2" xfId="33210"/>
    <cellStyle name="Обычный 2 2 3 3 2 3 3 2 3" xfId="24762"/>
    <cellStyle name="Обычный 2 2 3 3 2 3 3 3" xfId="12089"/>
    <cellStyle name="Обычный 2 2 3 3 2 3 3 3 2" xfId="28986"/>
    <cellStyle name="Обычный 2 2 3 3 2 3 3 4" xfId="20538"/>
    <cellStyle name="Обычный 2 2 3 3 2 3 4" xfId="5049"/>
    <cellStyle name="Обычный 2 2 3 3 2 3 4 2" xfId="13497"/>
    <cellStyle name="Обычный 2 2 3 3 2 3 4 2 2" xfId="30394"/>
    <cellStyle name="Обычный 2 2 3 3 2 3 4 3" xfId="21946"/>
    <cellStyle name="Обычный 2 2 3 3 2 3 5" xfId="9273"/>
    <cellStyle name="Обычный 2 2 3 3 2 3 5 2" xfId="26170"/>
    <cellStyle name="Обычный 2 2 3 3 2 3 6" xfId="17722"/>
    <cellStyle name="Обычный 2 2 3 3 2 4" xfId="1529"/>
    <cellStyle name="Обычный 2 2 3 3 2 4 2" xfId="5753"/>
    <cellStyle name="Обычный 2 2 3 3 2 4 2 2" xfId="14201"/>
    <cellStyle name="Обычный 2 2 3 3 2 4 2 2 2" xfId="31098"/>
    <cellStyle name="Обычный 2 2 3 3 2 4 2 3" xfId="22650"/>
    <cellStyle name="Обычный 2 2 3 3 2 4 3" xfId="9977"/>
    <cellStyle name="Обычный 2 2 3 3 2 4 3 2" xfId="26874"/>
    <cellStyle name="Обычный 2 2 3 3 2 4 4" xfId="18426"/>
    <cellStyle name="Обычный 2 2 3 3 2 5" xfId="2937"/>
    <cellStyle name="Обычный 2 2 3 3 2 5 2" xfId="7161"/>
    <cellStyle name="Обычный 2 2 3 3 2 5 2 2" xfId="15609"/>
    <cellStyle name="Обычный 2 2 3 3 2 5 2 2 2" xfId="32506"/>
    <cellStyle name="Обычный 2 2 3 3 2 5 2 3" xfId="24058"/>
    <cellStyle name="Обычный 2 2 3 3 2 5 3" xfId="11385"/>
    <cellStyle name="Обычный 2 2 3 3 2 5 3 2" xfId="28282"/>
    <cellStyle name="Обычный 2 2 3 3 2 5 4" xfId="19834"/>
    <cellStyle name="Обычный 2 2 3 3 2 6" xfId="4345"/>
    <cellStyle name="Обычный 2 2 3 3 2 6 2" xfId="12793"/>
    <cellStyle name="Обычный 2 2 3 3 2 6 2 2" xfId="29690"/>
    <cellStyle name="Обычный 2 2 3 3 2 6 3" xfId="21242"/>
    <cellStyle name="Обычный 2 2 3 3 2 7" xfId="8569"/>
    <cellStyle name="Обычный 2 2 3 3 2 7 2" xfId="25466"/>
    <cellStyle name="Обычный 2 2 3 3 2 8" xfId="17018"/>
    <cellStyle name="Обычный 2 2 3 3 2 9" xfId="33915"/>
    <cellStyle name="Обычный 2 2 3 3 3" xfId="444"/>
    <cellStyle name="Обычный 2 2 3 3 3 2" xfId="1175"/>
    <cellStyle name="Обычный 2 2 3 3 3 2 2" xfId="2584"/>
    <cellStyle name="Обычный 2 2 3 3 3 2 2 2" xfId="6808"/>
    <cellStyle name="Обычный 2 2 3 3 3 2 2 2 2" xfId="15256"/>
    <cellStyle name="Обычный 2 2 3 3 3 2 2 2 2 2" xfId="32153"/>
    <cellStyle name="Обычный 2 2 3 3 3 2 2 2 3" xfId="23705"/>
    <cellStyle name="Обычный 2 2 3 3 3 2 2 3" xfId="11032"/>
    <cellStyle name="Обычный 2 2 3 3 3 2 2 3 2" xfId="27929"/>
    <cellStyle name="Обычный 2 2 3 3 3 2 2 4" xfId="19481"/>
    <cellStyle name="Обычный 2 2 3 3 3 2 3" xfId="3992"/>
    <cellStyle name="Обычный 2 2 3 3 3 2 3 2" xfId="8216"/>
    <cellStyle name="Обычный 2 2 3 3 3 2 3 2 2" xfId="16664"/>
    <cellStyle name="Обычный 2 2 3 3 3 2 3 2 2 2" xfId="33561"/>
    <cellStyle name="Обычный 2 2 3 3 3 2 3 2 3" xfId="25113"/>
    <cellStyle name="Обычный 2 2 3 3 3 2 3 3" xfId="12440"/>
    <cellStyle name="Обычный 2 2 3 3 3 2 3 3 2" xfId="29337"/>
    <cellStyle name="Обычный 2 2 3 3 3 2 3 4" xfId="20889"/>
    <cellStyle name="Обычный 2 2 3 3 3 2 4" xfId="5400"/>
    <cellStyle name="Обычный 2 2 3 3 3 2 4 2" xfId="13848"/>
    <cellStyle name="Обычный 2 2 3 3 3 2 4 2 2" xfId="30745"/>
    <cellStyle name="Обычный 2 2 3 3 3 2 4 3" xfId="22297"/>
    <cellStyle name="Обычный 2 2 3 3 3 2 5" xfId="9624"/>
    <cellStyle name="Обычный 2 2 3 3 3 2 5 2" xfId="26521"/>
    <cellStyle name="Обычный 2 2 3 3 3 2 6" xfId="18073"/>
    <cellStyle name="Обычный 2 2 3 3 3 3" xfId="1880"/>
    <cellStyle name="Обычный 2 2 3 3 3 3 2" xfId="6104"/>
    <cellStyle name="Обычный 2 2 3 3 3 3 2 2" xfId="14552"/>
    <cellStyle name="Обычный 2 2 3 3 3 3 2 2 2" xfId="31449"/>
    <cellStyle name="Обычный 2 2 3 3 3 3 2 3" xfId="23001"/>
    <cellStyle name="Обычный 2 2 3 3 3 3 3" xfId="10328"/>
    <cellStyle name="Обычный 2 2 3 3 3 3 3 2" xfId="27225"/>
    <cellStyle name="Обычный 2 2 3 3 3 3 4" xfId="18777"/>
    <cellStyle name="Обычный 2 2 3 3 3 4" xfId="3288"/>
    <cellStyle name="Обычный 2 2 3 3 3 4 2" xfId="7512"/>
    <cellStyle name="Обычный 2 2 3 3 3 4 2 2" xfId="15960"/>
    <cellStyle name="Обычный 2 2 3 3 3 4 2 2 2" xfId="32857"/>
    <cellStyle name="Обычный 2 2 3 3 3 4 2 3" xfId="24409"/>
    <cellStyle name="Обычный 2 2 3 3 3 4 3" xfId="11736"/>
    <cellStyle name="Обычный 2 2 3 3 3 4 3 2" xfId="28633"/>
    <cellStyle name="Обычный 2 2 3 3 3 4 4" xfId="20185"/>
    <cellStyle name="Обычный 2 2 3 3 3 5" xfId="4696"/>
    <cellStyle name="Обычный 2 2 3 3 3 5 2" xfId="13144"/>
    <cellStyle name="Обычный 2 2 3 3 3 5 2 2" xfId="30041"/>
    <cellStyle name="Обычный 2 2 3 3 3 5 3" xfId="21593"/>
    <cellStyle name="Обычный 2 2 3 3 3 6" xfId="8920"/>
    <cellStyle name="Обычный 2 2 3 3 3 6 2" xfId="25817"/>
    <cellStyle name="Обычный 2 2 3 3 3 7" xfId="17369"/>
    <cellStyle name="Обычный 2 2 3 3 3 8" xfId="34266"/>
    <cellStyle name="Обычный 2 2 3 3 4" xfId="823"/>
    <cellStyle name="Обычный 2 2 3 3 4 2" xfId="2232"/>
    <cellStyle name="Обычный 2 2 3 3 4 2 2" xfId="6456"/>
    <cellStyle name="Обычный 2 2 3 3 4 2 2 2" xfId="14904"/>
    <cellStyle name="Обычный 2 2 3 3 4 2 2 2 2" xfId="31801"/>
    <cellStyle name="Обычный 2 2 3 3 4 2 2 3" xfId="23353"/>
    <cellStyle name="Обычный 2 2 3 3 4 2 3" xfId="10680"/>
    <cellStyle name="Обычный 2 2 3 3 4 2 3 2" xfId="27577"/>
    <cellStyle name="Обычный 2 2 3 3 4 2 4" xfId="19129"/>
    <cellStyle name="Обычный 2 2 3 3 4 3" xfId="3640"/>
    <cellStyle name="Обычный 2 2 3 3 4 3 2" xfId="7864"/>
    <cellStyle name="Обычный 2 2 3 3 4 3 2 2" xfId="16312"/>
    <cellStyle name="Обычный 2 2 3 3 4 3 2 2 2" xfId="33209"/>
    <cellStyle name="Обычный 2 2 3 3 4 3 2 3" xfId="24761"/>
    <cellStyle name="Обычный 2 2 3 3 4 3 3" xfId="12088"/>
    <cellStyle name="Обычный 2 2 3 3 4 3 3 2" xfId="28985"/>
    <cellStyle name="Обычный 2 2 3 3 4 3 4" xfId="20537"/>
    <cellStyle name="Обычный 2 2 3 3 4 4" xfId="5048"/>
    <cellStyle name="Обычный 2 2 3 3 4 4 2" xfId="13496"/>
    <cellStyle name="Обычный 2 2 3 3 4 4 2 2" xfId="30393"/>
    <cellStyle name="Обычный 2 2 3 3 4 4 3" xfId="21945"/>
    <cellStyle name="Обычный 2 2 3 3 4 5" xfId="9272"/>
    <cellStyle name="Обычный 2 2 3 3 4 5 2" xfId="26169"/>
    <cellStyle name="Обычный 2 2 3 3 4 6" xfId="17721"/>
    <cellStyle name="Обычный 2 2 3 3 5" xfId="1528"/>
    <cellStyle name="Обычный 2 2 3 3 5 2" xfId="5752"/>
    <cellStyle name="Обычный 2 2 3 3 5 2 2" xfId="14200"/>
    <cellStyle name="Обычный 2 2 3 3 5 2 2 2" xfId="31097"/>
    <cellStyle name="Обычный 2 2 3 3 5 2 3" xfId="22649"/>
    <cellStyle name="Обычный 2 2 3 3 5 3" xfId="9976"/>
    <cellStyle name="Обычный 2 2 3 3 5 3 2" xfId="26873"/>
    <cellStyle name="Обычный 2 2 3 3 5 4" xfId="18425"/>
    <cellStyle name="Обычный 2 2 3 3 6" xfId="2936"/>
    <cellStyle name="Обычный 2 2 3 3 6 2" xfId="7160"/>
    <cellStyle name="Обычный 2 2 3 3 6 2 2" xfId="15608"/>
    <cellStyle name="Обычный 2 2 3 3 6 2 2 2" xfId="32505"/>
    <cellStyle name="Обычный 2 2 3 3 6 2 3" xfId="24057"/>
    <cellStyle name="Обычный 2 2 3 3 6 3" xfId="11384"/>
    <cellStyle name="Обычный 2 2 3 3 6 3 2" xfId="28281"/>
    <cellStyle name="Обычный 2 2 3 3 6 4" xfId="19833"/>
    <cellStyle name="Обычный 2 2 3 3 7" xfId="4344"/>
    <cellStyle name="Обычный 2 2 3 3 7 2" xfId="12792"/>
    <cellStyle name="Обычный 2 2 3 3 7 2 2" xfId="29689"/>
    <cellStyle name="Обычный 2 2 3 3 7 3" xfId="21241"/>
    <cellStyle name="Обычный 2 2 3 3 8" xfId="8568"/>
    <cellStyle name="Обычный 2 2 3 3 8 2" xfId="25465"/>
    <cellStyle name="Обычный 2 2 3 3 9" xfId="17017"/>
    <cellStyle name="Обычный 2 2 3 4" xfId="30"/>
    <cellStyle name="Обычный 2 2 3 4 2" xfId="446"/>
    <cellStyle name="Обычный 2 2 3 4 2 2" xfId="1177"/>
    <cellStyle name="Обычный 2 2 3 4 2 2 2" xfId="2586"/>
    <cellStyle name="Обычный 2 2 3 4 2 2 2 2" xfId="6810"/>
    <cellStyle name="Обычный 2 2 3 4 2 2 2 2 2" xfId="15258"/>
    <cellStyle name="Обычный 2 2 3 4 2 2 2 2 2 2" xfId="32155"/>
    <cellStyle name="Обычный 2 2 3 4 2 2 2 2 3" xfId="23707"/>
    <cellStyle name="Обычный 2 2 3 4 2 2 2 3" xfId="11034"/>
    <cellStyle name="Обычный 2 2 3 4 2 2 2 3 2" xfId="27931"/>
    <cellStyle name="Обычный 2 2 3 4 2 2 2 4" xfId="19483"/>
    <cellStyle name="Обычный 2 2 3 4 2 2 3" xfId="3994"/>
    <cellStyle name="Обычный 2 2 3 4 2 2 3 2" xfId="8218"/>
    <cellStyle name="Обычный 2 2 3 4 2 2 3 2 2" xfId="16666"/>
    <cellStyle name="Обычный 2 2 3 4 2 2 3 2 2 2" xfId="33563"/>
    <cellStyle name="Обычный 2 2 3 4 2 2 3 2 3" xfId="25115"/>
    <cellStyle name="Обычный 2 2 3 4 2 2 3 3" xfId="12442"/>
    <cellStyle name="Обычный 2 2 3 4 2 2 3 3 2" xfId="29339"/>
    <cellStyle name="Обычный 2 2 3 4 2 2 3 4" xfId="20891"/>
    <cellStyle name="Обычный 2 2 3 4 2 2 4" xfId="5402"/>
    <cellStyle name="Обычный 2 2 3 4 2 2 4 2" xfId="13850"/>
    <cellStyle name="Обычный 2 2 3 4 2 2 4 2 2" xfId="30747"/>
    <cellStyle name="Обычный 2 2 3 4 2 2 4 3" xfId="22299"/>
    <cellStyle name="Обычный 2 2 3 4 2 2 5" xfId="9626"/>
    <cellStyle name="Обычный 2 2 3 4 2 2 5 2" xfId="26523"/>
    <cellStyle name="Обычный 2 2 3 4 2 2 6" xfId="18075"/>
    <cellStyle name="Обычный 2 2 3 4 2 3" xfId="1882"/>
    <cellStyle name="Обычный 2 2 3 4 2 3 2" xfId="6106"/>
    <cellStyle name="Обычный 2 2 3 4 2 3 2 2" xfId="14554"/>
    <cellStyle name="Обычный 2 2 3 4 2 3 2 2 2" xfId="31451"/>
    <cellStyle name="Обычный 2 2 3 4 2 3 2 3" xfId="23003"/>
    <cellStyle name="Обычный 2 2 3 4 2 3 3" xfId="10330"/>
    <cellStyle name="Обычный 2 2 3 4 2 3 3 2" xfId="27227"/>
    <cellStyle name="Обычный 2 2 3 4 2 3 4" xfId="18779"/>
    <cellStyle name="Обычный 2 2 3 4 2 4" xfId="3290"/>
    <cellStyle name="Обычный 2 2 3 4 2 4 2" xfId="7514"/>
    <cellStyle name="Обычный 2 2 3 4 2 4 2 2" xfId="15962"/>
    <cellStyle name="Обычный 2 2 3 4 2 4 2 2 2" xfId="32859"/>
    <cellStyle name="Обычный 2 2 3 4 2 4 2 3" xfId="24411"/>
    <cellStyle name="Обычный 2 2 3 4 2 4 3" xfId="11738"/>
    <cellStyle name="Обычный 2 2 3 4 2 4 3 2" xfId="28635"/>
    <cellStyle name="Обычный 2 2 3 4 2 4 4" xfId="20187"/>
    <cellStyle name="Обычный 2 2 3 4 2 5" xfId="4698"/>
    <cellStyle name="Обычный 2 2 3 4 2 5 2" xfId="13146"/>
    <cellStyle name="Обычный 2 2 3 4 2 5 2 2" xfId="30043"/>
    <cellStyle name="Обычный 2 2 3 4 2 5 3" xfId="21595"/>
    <cellStyle name="Обычный 2 2 3 4 2 6" xfId="8922"/>
    <cellStyle name="Обычный 2 2 3 4 2 6 2" xfId="25819"/>
    <cellStyle name="Обычный 2 2 3 4 2 7" xfId="17371"/>
    <cellStyle name="Обычный 2 2 3 4 2 8" xfId="34268"/>
    <cellStyle name="Обычный 2 2 3 4 3" xfId="825"/>
    <cellStyle name="Обычный 2 2 3 4 3 2" xfId="2234"/>
    <cellStyle name="Обычный 2 2 3 4 3 2 2" xfId="6458"/>
    <cellStyle name="Обычный 2 2 3 4 3 2 2 2" xfId="14906"/>
    <cellStyle name="Обычный 2 2 3 4 3 2 2 2 2" xfId="31803"/>
    <cellStyle name="Обычный 2 2 3 4 3 2 2 3" xfId="23355"/>
    <cellStyle name="Обычный 2 2 3 4 3 2 3" xfId="10682"/>
    <cellStyle name="Обычный 2 2 3 4 3 2 3 2" xfId="27579"/>
    <cellStyle name="Обычный 2 2 3 4 3 2 4" xfId="19131"/>
    <cellStyle name="Обычный 2 2 3 4 3 3" xfId="3642"/>
    <cellStyle name="Обычный 2 2 3 4 3 3 2" xfId="7866"/>
    <cellStyle name="Обычный 2 2 3 4 3 3 2 2" xfId="16314"/>
    <cellStyle name="Обычный 2 2 3 4 3 3 2 2 2" xfId="33211"/>
    <cellStyle name="Обычный 2 2 3 4 3 3 2 3" xfId="24763"/>
    <cellStyle name="Обычный 2 2 3 4 3 3 3" xfId="12090"/>
    <cellStyle name="Обычный 2 2 3 4 3 3 3 2" xfId="28987"/>
    <cellStyle name="Обычный 2 2 3 4 3 3 4" xfId="20539"/>
    <cellStyle name="Обычный 2 2 3 4 3 4" xfId="5050"/>
    <cellStyle name="Обычный 2 2 3 4 3 4 2" xfId="13498"/>
    <cellStyle name="Обычный 2 2 3 4 3 4 2 2" xfId="30395"/>
    <cellStyle name="Обычный 2 2 3 4 3 4 3" xfId="21947"/>
    <cellStyle name="Обычный 2 2 3 4 3 5" xfId="9274"/>
    <cellStyle name="Обычный 2 2 3 4 3 5 2" xfId="26171"/>
    <cellStyle name="Обычный 2 2 3 4 3 6" xfId="17723"/>
    <cellStyle name="Обычный 2 2 3 4 4" xfId="1530"/>
    <cellStyle name="Обычный 2 2 3 4 4 2" xfId="5754"/>
    <cellStyle name="Обычный 2 2 3 4 4 2 2" xfId="14202"/>
    <cellStyle name="Обычный 2 2 3 4 4 2 2 2" xfId="31099"/>
    <cellStyle name="Обычный 2 2 3 4 4 2 3" xfId="22651"/>
    <cellStyle name="Обычный 2 2 3 4 4 3" xfId="9978"/>
    <cellStyle name="Обычный 2 2 3 4 4 3 2" xfId="26875"/>
    <cellStyle name="Обычный 2 2 3 4 4 4" xfId="18427"/>
    <cellStyle name="Обычный 2 2 3 4 5" xfId="2938"/>
    <cellStyle name="Обычный 2 2 3 4 5 2" xfId="7162"/>
    <cellStyle name="Обычный 2 2 3 4 5 2 2" xfId="15610"/>
    <cellStyle name="Обычный 2 2 3 4 5 2 2 2" xfId="32507"/>
    <cellStyle name="Обычный 2 2 3 4 5 2 3" xfId="24059"/>
    <cellStyle name="Обычный 2 2 3 4 5 3" xfId="11386"/>
    <cellStyle name="Обычный 2 2 3 4 5 3 2" xfId="28283"/>
    <cellStyle name="Обычный 2 2 3 4 5 4" xfId="19835"/>
    <cellStyle name="Обычный 2 2 3 4 6" xfId="4346"/>
    <cellStyle name="Обычный 2 2 3 4 6 2" xfId="12794"/>
    <cellStyle name="Обычный 2 2 3 4 6 2 2" xfId="29691"/>
    <cellStyle name="Обычный 2 2 3 4 6 3" xfId="21243"/>
    <cellStyle name="Обычный 2 2 3 4 7" xfId="8570"/>
    <cellStyle name="Обычный 2 2 3 4 7 2" xfId="25467"/>
    <cellStyle name="Обычный 2 2 3 4 8" xfId="17019"/>
    <cellStyle name="Обычный 2 2 3 4 9" xfId="33916"/>
    <cellStyle name="Обычный 2 2 3 5" xfId="439"/>
    <cellStyle name="Обычный 2 2 3 5 2" xfId="1170"/>
    <cellStyle name="Обычный 2 2 3 5 2 2" xfId="2579"/>
    <cellStyle name="Обычный 2 2 3 5 2 2 2" xfId="6803"/>
    <cellStyle name="Обычный 2 2 3 5 2 2 2 2" xfId="15251"/>
    <cellStyle name="Обычный 2 2 3 5 2 2 2 2 2" xfId="32148"/>
    <cellStyle name="Обычный 2 2 3 5 2 2 2 3" xfId="23700"/>
    <cellStyle name="Обычный 2 2 3 5 2 2 3" xfId="11027"/>
    <cellStyle name="Обычный 2 2 3 5 2 2 3 2" xfId="27924"/>
    <cellStyle name="Обычный 2 2 3 5 2 2 4" xfId="19476"/>
    <cellStyle name="Обычный 2 2 3 5 2 3" xfId="3987"/>
    <cellStyle name="Обычный 2 2 3 5 2 3 2" xfId="8211"/>
    <cellStyle name="Обычный 2 2 3 5 2 3 2 2" xfId="16659"/>
    <cellStyle name="Обычный 2 2 3 5 2 3 2 2 2" xfId="33556"/>
    <cellStyle name="Обычный 2 2 3 5 2 3 2 3" xfId="25108"/>
    <cellStyle name="Обычный 2 2 3 5 2 3 3" xfId="12435"/>
    <cellStyle name="Обычный 2 2 3 5 2 3 3 2" xfId="29332"/>
    <cellStyle name="Обычный 2 2 3 5 2 3 4" xfId="20884"/>
    <cellStyle name="Обычный 2 2 3 5 2 4" xfId="5395"/>
    <cellStyle name="Обычный 2 2 3 5 2 4 2" xfId="13843"/>
    <cellStyle name="Обычный 2 2 3 5 2 4 2 2" xfId="30740"/>
    <cellStyle name="Обычный 2 2 3 5 2 4 3" xfId="22292"/>
    <cellStyle name="Обычный 2 2 3 5 2 5" xfId="9619"/>
    <cellStyle name="Обычный 2 2 3 5 2 5 2" xfId="26516"/>
    <cellStyle name="Обычный 2 2 3 5 2 6" xfId="18068"/>
    <cellStyle name="Обычный 2 2 3 5 3" xfId="1875"/>
    <cellStyle name="Обычный 2 2 3 5 3 2" xfId="6099"/>
    <cellStyle name="Обычный 2 2 3 5 3 2 2" xfId="14547"/>
    <cellStyle name="Обычный 2 2 3 5 3 2 2 2" xfId="31444"/>
    <cellStyle name="Обычный 2 2 3 5 3 2 3" xfId="22996"/>
    <cellStyle name="Обычный 2 2 3 5 3 3" xfId="10323"/>
    <cellStyle name="Обычный 2 2 3 5 3 3 2" xfId="27220"/>
    <cellStyle name="Обычный 2 2 3 5 3 4" xfId="18772"/>
    <cellStyle name="Обычный 2 2 3 5 4" xfId="3283"/>
    <cellStyle name="Обычный 2 2 3 5 4 2" xfId="7507"/>
    <cellStyle name="Обычный 2 2 3 5 4 2 2" xfId="15955"/>
    <cellStyle name="Обычный 2 2 3 5 4 2 2 2" xfId="32852"/>
    <cellStyle name="Обычный 2 2 3 5 4 2 3" xfId="24404"/>
    <cellStyle name="Обычный 2 2 3 5 4 3" xfId="11731"/>
    <cellStyle name="Обычный 2 2 3 5 4 3 2" xfId="28628"/>
    <cellStyle name="Обычный 2 2 3 5 4 4" xfId="20180"/>
    <cellStyle name="Обычный 2 2 3 5 5" xfId="4691"/>
    <cellStyle name="Обычный 2 2 3 5 5 2" xfId="13139"/>
    <cellStyle name="Обычный 2 2 3 5 5 2 2" xfId="30036"/>
    <cellStyle name="Обычный 2 2 3 5 5 3" xfId="21588"/>
    <cellStyle name="Обычный 2 2 3 5 6" xfId="8915"/>
    <cellStyle name="Обычный 2 2 3 5 6 2" xfId="25812"/>
    <cellStyle name="Обычный 2 2 3 5 7" xfId="17364"/>
    <cellStyle name="Обычный 2 2 3 5 8" xfId="34261"/>
    <cellStyle name="Обычный 2 2 3 6" xfId="818"/>
    <cellStyle name="Обычный 2 2 3 6 2" xfId="2227"/>
    <cellStyle name="Обычный 2 2 3 6 2 2" xfId="6451"/>
    <cellStyle name="Обычный 2 2 3 6 2 2 2" xfId="14899"/>
    <cellStyle name="Обычный 2 2 3 6 2 2 2 2" xfId="31796"/>
    <cellStyle name="Обычный 2 2 3 6 2 2 3" xfId="23348"/>
    <cellStyle name="Обычный 2 2 3 6 2 3" xfId="10675"/>
    <cellStyle name="Обычный 2 2 3 6 2 3 2" xfId="27572"/>
    <cellStyle name="Обычный 2 2 3 6 2 4" xfId="19124"/>
    <cellStyle name="Обычный 2 2 3 6 3" xfId="3635"/>
    <cellStyle name="Обычный 2 2 3 6 3 2" xfId="7859"/>
    <cellStyle name="Обычный 2 2 3 6 3 2 2" xfId="16307"/>
    <cellStyle name="Обычный 2 2 3 6 3 2 2 2" xfId="33204"/>
    <cellStyle name="Обычный 2 2 3 6 3 2 3" xfId="24756"/>
    <cellStyle name="Обычный 2 2 3 6 3 3" xfId="12083"/>
    <cellStyle name="Обычный 2 2 3 6 3 3 2" xfId="28980"/>
    <cellStyle name="Обычный 2 2 3 6 3 4" xfId="20532"/>
    <cellStyle name="Обычный 2 2 3 6 4" xfId="5043"/>
    <cellStyle name="Обычный 2 2 3 6 4 2" xfId="13491"/>
    <cellStyle name="Обычный 2 2 3 6 4 2 2" xfId="30388"/>
    <cellStyle name="Обычный 2 2 3 6 4 3" xfId="21940"/>
    <cellStyle name="Обычный 2 2 3 6 5" xfId="9267"/>
    <cellStyle name="Обычный 2 2 3 6 5 2" xfId="26164"/>
    <cellStyle name="Обычный 2 2 3 6 6" xfId="17716"/>
    <cellStyle name="Обычный 2 2 3 7" xfId="1523"/>
    <cellStyle name="Обычный 2 2 3 7 2" xfId="5747"/>
    <cellStyle name="Обычный 2 2 3 7 2 2" xfId="14195"/>
    <cellStyle name="Обычный 2 2 3 7 2 2 2" xfId="31092"/>
    <cellStyle name="Обычный 2 2 3 7 2 3" xfId="22644"/>
    <cellStyle name="Обычный 2 2 3 7 3" xfId="9971"/>
    <cellStyle name="Обычный 2 2 3 7 3 2" xfId="26868"/>
    <cellStyle name="Обычный 2 2 3 7 4" xfId="18420"/>
    <cellStyle name="Обычный 2 2 3 8" xfId="2931"/>
    <cellStyle name="Обычный 2 2 3 8 2" xfId="7155"/>
    <cellStyle name="Обычный 2 2 3 8 2 2" xfId="15603"/>
    <cellStyle name="Обычный 2 2 3 8 2 2 2" xfId="32500"/>
    <cellStyle name="Обычный 2 2 3 8 2 3" xfId="24052"/>
    <cellStyle name="Обычный 2 2 3 8 3" xfId="11379"/>
    <cellStyle name="Обычный 2 2 3 8 3 2" xfId="28276"/>
    <cellStyle name="Обычный 2 2 3 8 4" xfId="19828"/>
    <cellStyle name="Обычный 2 2 3 9" xfId="4339"/>
    <cellStyle name="Обычный 2 2 3 9 2" xfId="12787"/>
    <cellStyle name="Обычный 2 2 3 9 2 2" xfId="29684"/>
    <cellStyle name="Обычный 2 2 3 9 3" xfId="21236"/>
    <cellStyle name="Обычный 2 2 4" xfId="31"/>
    <cellStyle name="Обычный 2 2 4 10" xfId="17020"/>
    <cellStyle name="Обычный 2 2 4 11" xfId="33917"/>
    <cellStyle name="Обычный 2 2 4 2" xfId="32"/>
    <cellStyle name="Обычный 2 2 4 2 10" xfId="33918"/>
    <cellStyle name="Обычный 2 2 4 2 2" xfId="33"/>
    <cellStyle name="Обычный 2 2 4 2 2 2" xfId="449"/>
    <cellStyle name="Обычный 2 2 4 2 2 2 2" xfId="1180"/>
    <cellStyle name="Обычный 2 2 4 2 2 2 2 2" xfId="2589"/>
    <cellStyle name="Обычный 2 2 4 2 2 2 2 2 2" xfId="6813"/>
    <cellStyle name="Обычный 2 2 4 2 2 2 2 2 2 2" xfId="15261"/>
    <cellStyle name="Обычный 2 2 4 2 2 2 2 2 2 2 2" xfId="32158"/>
    <cellStyle name="Обычный 2 2 4 2 2 2 2 2 2 3" xfId="23710"/>
    <cellStyle name="Обычный 2 2 4 2 2 2 2 2 3" xfId="11037"/>
    <cellStyle name="Обычный 2 2 4 2 2 2 2 2 3 2" xfId="27934"/>
    <cellStyle name="Обычный 2 2 4 2 2 2 2 2 4" xfId="19486"/>
    <cellStyle name="Обычный 2 2 4 2 2 2 2 3" xfId="3997"/>
    <cellStyle name="Обычный 2 2 4 2 2 2 2 3 2" xfId="8221"/>
    <cellStyle name="Обычный 2 2 4 2 2 2 2 3 2 2" xfId="16669"/>
    <cellStyle name="Обычный 2 2 4 2 2 2 2 3 2 2 2" xfId="33566"/>
    <cellStyle name="Обычный 2 2 4 2 2 2 2 3 2 3" xfId="25118"/>
    <cellStyle name="Обычный 2 2 4 2 2 2 2 3 3" xfId="12445"/>
    <cellStyle name="Обычный 2 2 4 2 2 2 2 3 3 2" xfId="29342"/>
    <cellStyle name="Обычный 2 2 4 2 2 2 2 3 4" xfId="20894"/>
    <cellStyle name="Обычный 2 2 4 2 2 2 2 4" xfId="5405"/>
    <cellStyle name="Обычный 2 2 4 2 2 2 2 4 2" xfId="13853"/>
    <cellStyle name="Обычный 2 2 4 2 2 2 2 4 2 2" xfId="30750"/>
    <cellStyle name="Обычный 2 2 4 2 2 2 2 4 3" xfId="22302"/>
    <cellStyle name="Обычный 2 2 4 2 2 2 2 5" xfId="9629"/>
    <cellStyle name="Обычный 2 2 4 2 2 2 2 5 2" xfId="26526"/>
    <cellStyle name="Обычный 2 2 4 2 2 2 2 6" xfId="18078"/>
    <cellStyle name="Обычный 2 2 4 2 2 2 3" xfId="1885"/>
    <cellStyle name="Обычный 2 2 4 2 2 2 3 2" xfId="6109"/>
    <cellStyle name="Обычный 2 2 4 2 2 2 3 2 2" xfId="14557"/>
    <cellStyle name="Обычный 2 2 4 2 2 2 3 2 2 2" xfId="31454"/>
    <cellStyle name="Обычный 2 2 4 2 2 2 3 2 3" xfId="23006"/>
    <cellStyle name="Обычный 2 2 4 2 2 2 3 3" xfId="10333"/>
    <cellStyle name="Обычный 2 2 4 2 2 2 3 3 2" xfId="27230"/>
    <cellStyle name="Обычный 2 2 4 2 2 2 3 4" xfId="18782"/>
    <cellStyle name="Обычный 2 2 4 2 2 2 4" xfId="3293"/>
    <cellStyle name="Обычный 2 2 4 2 2 2 4 2" xfId="7517"/>
    <cellStyle name="Обычный 2 2 4 2 2 2 4 2 2" xfId="15965"/>
    <cellStyle name="Обычный 2 2 4 2 2 2 4 2 2 2" xfId="32862"/>
    <cellStyle name="Обычный 2 2 4 2 2 2 4 2 3" xfId="24414"/>
    <cellStyle name="Обычный 2 2 4 2 2 2 4 3" xfId="11741"/>
    <cellStyle name="Обычный 2 2 4 2 2 2 4 3 2" xfId="28638"/>
    <cellStyle name="Обычный 2 2 4 2 2 2 4 4" xfId="20190"/>
    <cellStyle name="Обычный 2 2 4 2 2 2 5" xfId="4701"/>
    <cellStyle name="Обычный 2 2 4 2 2 2 5 2" xfId="13149"/>
    <cellStyle name="Обычный 2 2 4 2 2 2 5 2 2" xfId="30046"/>
    <cellStyle name="Обычный 2 2 4 2 2 2 5 3" xfId="21598"/>
    <cellStyle name="Обычный 2 2 4 2 2 2 6" xfId="8925"/>
    <cellStyle name="Обычный 2 2 4 2 2 2 6 2" xfId="25822"/>
    <cellStyle name="Обычный 2 2 4 2 2 2 7" xfId="17374"/>
    <cellStyle name="Обычный 2 2 4 2 2 2 8" xfId="34271"/>
    <cellStyle name="Обычный 2 2 4 2 2 3" xfId="828"/>
    <cellStyle name="Обычный 2 2 4 2 2 3 2" xfId="2237"/>
    <cellStyle name="Обычный 2 2 4 2 2 3 2 2" xfId="6461"/>
    <cellStyle name="Обычный 2 2 4 2 2 3 2 2 2" xfId="14909"/>
    <cellStyle name="Обычный 2 2 4 2 2 3 2 2 2 2" xfId="31806"/>
    <cellStyle name="Обычный 2 2 4 2 2 3 2 2 3" xfId="23358"/>
    <cellStyle name="Обычный 2 2 4 2 2 3 2 3" xfId="10685"/>
    <cellStyle name="Обычный 2 2 4 2 2 3 2 3 2" xfId="27582"/>
    <cellStyle name="Обычный 2 2 4 2 2 3 2 4" xfId="19134"/>
    <cellStyle name="Обычный 2 2 4 2 2 3 3" xfId="3645"/>
    <cellStyle name="Обычный 2 2 4 2 2 3 3 2" xfId="7869"/>
    <cellStyle name="Обычный 2 2 4 2 2 3 3 2 2" xfId="16317"/>
    <cellStyle name="Обычный 2 2 4 2 2 3 3 2 2 2" xfId="33214"/>
    <cellStyle name="Обычный 2 2 4 2 2 3 3 2 3" xfId="24766"/>
    <cellStyle name="Обычный 2 2 4 2 2 3 3 3" xfId="12093"/>
    <cellStyle name="Обычный 2 2 4 2 2 3 3 3 2" xfId="28990"/>
    <cellStyle name="Обычный 2 2 4 2 2 3 3 4" xfId="20542"/>
    <cellStyle name="Обычный 2 2 4 2 2 3 4" xfId="5053"/>
    <cellStyle name="Обычный 2 2 4 2 2 3 4 2" xfId="13501"/>
    <cellStyle name="Обычный 2 2 4 2 2 3 4 2 2" xfId="30398"/>
    <cellStyle name="Обычный 2 2 4 2 2 3 4 3" xfId="21950"/>
    <cellStyle name="Обычный 2 2 4 2 2 3 5" xfId="9277"/>
    <cellStyle name="Обычный 2 2 4 2 2 3 5 2" xfId="26174"/>
    <cellStyle name="Обычный 2 2 4 2 2 3 6" xfId="17726"/>
    <cellStyle name="Обычный 2 2 4 2 2 4" xfId="1533"/>
    <cellStyle name="Обычный 2 2 4 2 2 4 2" xfId="5757"/>
    <cellStyle name="Обычный 2 2 4 2 2 4 2 2" xfId="14205"/>
    <cellStyle name="Обычный 2 2 4 2 2 4 2 2 2" xfId="31102"/>
    <cellStyle name="Обычный 2 2 4 2 2 4 2 3" xfId="22654"/>
    <cellStyle name="Обычный 2 2 4 2 2 4 3" xfId="9981"/>
    <cellStyle name="Обычный 2 2 4 2 2 4 3 2" xfId="26878"/>
    <cellStyle name="Обычный 2 2 4 2 2 4 4" xfId="18430"/>
    <cellStyle name="Обычный 2 2 4 2 2 5" xfId="2941"/>
    <cellStyle name="Обычный 2 2 4 2 2 5 2" xfId="7165"/>
    <cellStyle name="Обычный 2 2 4 2 2 5 2 2" xfId="15613"/>
    <cellStyle name="Обычный 2 2 4 2 2 5 2 2 2" xfId="32510"/>
    <cellStyle name="Обычный 2 2 4 2 2 5 2 3" xfId="24062"/>
    <cellStyle name="Обычный 2 2 4 2 2 5 3" xfId="11389"/>
    <cellStyle name="Обычный 2 2 4 2 2 5 3 2" xfId="28286"/>
    <cellStyle name="Обычный 2 2 4 2 2 5 4" xfId="19838"/>
    <cellStyle name="Обычный 2 2 4 2 2 6" xfId="4349"/>
    <cellStyle name="Обычный 2 2 4 2 2 6 2" xfId="12797"/>
    <cellStyle name="Обычный 2 2 4 2 2 6 2 2" xfId="29694"/>
    <cellStyle name="Обычный 2 2 4 2 2 6 3" xfId="21246"/>
    <cellStyle name="Обычный 2 2 4 2 2 7" xfId="8573"/>
    <cellStyle name="Обычный 2 2 4 2 2 7 2" xfId="25470"/>
    <cellStyle name="Обычный 2 2 4 2 2 8" xfId="17022"/>
    <cellStyle name="Обычный 2 2 4 2 2 9" xfId="33919"/>
    <cellStyle name="Обычный 2 2 4 2 3" xfId="448"/>
    <cellStyle name="Обычный 2 2 4 2 3 2" xfId="1179"/>
    <cellStyle name="Обычный 2 2 4 2 3 2 2" xfId="2588"/>
    <cellStyle name="Обычный 2 2 4 2 3 2 2 2" xfId="6812"/>
    <cellStyle name="Обычный 2 2 4 2 3 2 2 2 2" xfId="15260"/>
    <cellStyle name="Обычный 2 2 4 2 3 2 2 2 2 2" xfId="32157"/>
    <cellStyle name="Обычный 2 2 4 2 3 2 2 2 3" xfId="23709"/>
    <cellStyle name="Обычный 2 2 4 2 3 2 2 3" xfId="11036"/>
    <cellStyle name="Обычный 2 2 4 2 3 2 2 3 2" xfId="27933"/>
    <cellStyle name="Обычный 2 2 4 2 3 2 2 4" xfId="19485"/>
    <cellStyle name="Обычный 2 2 4 2 3 2 3" xfId="3996"/>
    <cellStyle name="Обычный 2 2 4 2 3 2 3 2" xfId="8220"/>
    <cellStyle name="Обычный 2 2 4 2 3 2 3 2 2" xfId="16668"/>
    <cellStyle name="Обычный 2 2 4 2 3 2 3 2 2 2" xfId="33565"/>
    <cellStyle name="Обычный 2 2 4 2 3 2 3 2 3" xfId="25117"/>
    <cellStyle name="Обычный 2 2 4 2 3 2 3 3" xfId="12444"/>
    <cellStyle name="Обычный 2 2 4 2 3 2 3 3 2" xfId="29341"/>
    <cellStyle name="Обычный 2 2 4 2 3 2 3 4" xfId="20893"/>
    <cellStyle name="Обычный 2 2 4 2 3 2 4" xfId="5404"/>
    <cellStyle name="Обычный 2 2 4 2 3 2 4 2" xfId="13852"/>
    <cellStyle name="Обычный 2 2 4 2 3 2 4 2 2" xfId="30749"/>
    <cellStyle name="Обычный 2 2 4 2 3 2 4 3" xfId="22301"/>
    <cellStyle name="Обычный 2 2 4 2 3 2 5" xfId="9628"/>
    <cellStyle name="Обычный 2 2 4 2 3 2 5 2" xfId="26525"/>
    <cellStyle name="Обычный 2 2 4 2 3 2 6" xfId="18077"/>
    <cellStyle name="Обычный 2 2 4 2 3 3" xfId="1884"/>
    <cellStyle name="Обычный 2 2 4 2 3 3 2" xfId="6108"/>
    <cellStyle name="Обычный 2 2 4 2 3 3 2 2" xfId="14556"/>
    <cellStyle name="Обычный 2 2 4 2 3 3 2 2 2" xfId="31453"/>
    <cellStyle name="Обычный 2 2 4 2 3 3 2 3" xfId="23005"/>
    <cellStyle name="Обычный 2 2 4 2 3 3 3" xfId="10332"/>
    <cellStyle name="Обычный 2 2 4 2 3 3 3 2" xfId="27229"/>
    <cellStyle name="Обычный 2 2 4 2 3 3 4" xfId="18781"/>
    <cellStyle name="Обычный 2 2 4 2 3 4" xfId="3292"/>
    <cellStyle name="Обычный 2 2 4 2 3 4 2" xfId="7516"/>
    <cellStyle name="Обычный 2 2 4 2 3 4 2 2" xfId="15964"/>
    <cellStyle name="Обычный 2 2 4 2 3 4 2 2 2" xfId="32861"/>
    <cellStyle name="Обычный 2 2 4 2 3 4 2 3" xfId="24413"/>
    <cellStyle name="Обычный 2 2 4 2 3 4 3" xfId="11740"/>
    <cellStyle name="Обычный 2 2 4 2 3 4 3 2" xfId="28637"/>
    <cellStyle name="Обычный 2 2 4 2 3 4 4" xfId="20189"/>
    <cellStyle name="Обычный 2 2 4 2 3 5" xfId="4700"/>
    <cellStyle name="Обычный 2 2 4 2 3 5 2" xfId="13148"/>
    <cellStyle name="Обычный 2 2 4 2 3 5 2 2" xfId="30045"/>
    <cellStyle name="Обычный 2 2 4 2 3 5 3" xfId="21597"/>
    <cellStyle name="Обычный 2 2 4 2 3 6" xfId="8924"/>
    <cellStyle name="Обычный 2 2 4 2 3 6 2" xfId="25821"/>
    <cellStyle name="Обычный 2 2 4 2 3 7" xfId="17373"/>
    <cellStyle name="Обычный 2 2 4 2 3 8" xfId="34270"/>
    <cellStyle name="Обычный 2 2 4 2 4" xfId="827"/>
    <cellStyle name="Обычный 2 2 4 2 4 2" xfId="2236"/>
    <cellStyle name="Обычный 2 2 4 2 4 2 2" xfId="6460"/>
    <cellStyle name="Обычный 2 2 4 2 4 2 2 2" xfId="14908"/>
    <cellStyle name="Обычный 2 2 4 2 4 2 2 2 2" xfId="31805"/>
    <cellStyle name="Обычный 2 2 4 2 4 2 2 3" xfId="23357"/>
    <cellStyle name="Обычный 2 2 4 2 4 2 3" xfId="10684"/>
    <cellStyle name="Обычный 2 2 4 2 4 2 3 2" xfId="27581"/>
    <cellStyle name="Обычный 2 2 4 2 4 2 4" xfId="19133"/>
    <cellStyle name="Обычный 2 2 4 2 4 3" xfId="3644"/>
    <cellStyle name="Обычный 2 2 4 2 4 3 2" xfId="7868"/>
    <cellStyle name="Обычный 2 2 4 2 4 3 2 2" xfId="16316"/>
    <cellStyle name="Обычный 2 2 4 2 4 3 2 2 2" xfId="33213"/>
    <cellStyle name="Обычный 2 2 4 2 4 3 2 3" xfId="24765"/>
    <cellStyle name="Обычный 2 2 4 2 4 3 3" xfId="12092"/>
    <cellStyle name="Обычный 2 2 4 2 4 3 3 2" xfId="28989"/>
    <cellStyle name="Обычный 2 2 4 2 4 3 4" xfId="20541"/>
    <cellStyle name="Обычный 2 2 4 2 4 4" xfId="5052"/>
    <cellStyle name="Обычный 2 2 4 2 4 4 2" xfId="13500"/>
    <cellStyle name="Обычный 2 2 4 2 4 4 2 2" xfId="30397"/>
    <cellStyle name="Обычный 2 2 4 2 4 4 3" xfId="21949"/>
    <cellStyle name="Обычный 2 2 4 2 4 5" xfId="9276"/>
    <cellStyle name="Обычный 2 2 4 2 4 5 2" xfId="26173"/>
    <cellStyle name="Обычный 2 2 4 2 4 6" xfId="17725"/>
    <cellStyle name="Обычный 2 2 4 2 5" xfId="1532"/>
    <cellStyle name="Обычный 2 2 4 2 5 2" xfId="5756"/>
    <cellStyle name="Обычный 2 2 4 2 5 2 2" xfId="14204"/>
    <cellStyle name="Обычный 2 2 4 2 5 2 2 2" xfId="31101"/>
    <cellStyle name="Обычный 2 2 4 2 5 2 3" xfId="22653"/>
    <cellStyle name="Обычный 2 2 4 2 5 3" xfId="9980"/>
    <cellStyle name="Обычный 2 2 4 2 5 3 2" xfId="26877"/>
    <cellStyle name="Обычный 2 2 4 2 5 4" xfId="18429"/>
    <cellStyle name="Обычный 2 2 4 2 6" xfId="2940"/>
    <cellStyle name="Обычный 2 2 4 2 6 2" xfId="7164"/>
    <cellStyle name="Обычный 2 2 4 2 6 2 2" xfId="15612"/>
    <cellStyle name="Обычный 2 2 4 2 6 2 2 2" xfId="32509"/>
    <cellStyle name="Обычный 2 2 4 2 6 2 3" xfId="24061"/>
    <cellStyle name="Обычный 2 2 4 2 6 3" xfId="11388"/>
    <cellStyle name="Обычный 2 2 4 2 6 3 2" xfId="28285"/>
    <cellStyle name="Обычный 2 2 4 2 6 4" xfId="19837"/>
    <cellStyle name="Обычный 2 2 4 2 7" xfId="4348"/>
    <cellStyle name="Обычный 2 2 4 2 7 2" xfId="12796"/>
    <cellStyle name="Обычный 2 2 4 2 7 2 2" xfId="29693"/>
    <cellStyle name="Обычный 2 2 4 2 7 3" xfId="21245"/>
    <cellStyle name="Обычный 2 2 4 2 8" xfId="8572"/>
    <cellStyle name="Обычный 2 2 4 2 8 2" xfId="25469"/>
    <cellStyle name="Обычный 2 2 4 2 9" xfId="17021"/>
    <cellStyle name="Обычный 2 2 4 3" xfId="34"/>
    <cellStyle name="Обычный 2 2 4 3 2" xfId="450"/>
    <cellStyle name="Обычный 2 2 4 3 2 2" xfId="1181"/>
    <cellStyle name="Обычный 2 2 4 3 2 2 2" xfId="2590"/>
    <cellStyle name="Обычный 2 2 4 3 2 2 2 2" xfId="6814"/>
    <cellStyle name="Обычный 2 2 4 3 2 2 2 2 2" xfId="15262"/>
    <cellStyle name="Обычный 2 2 4 3 2 2 2 2 2 2" xfId="32159"/>
    <cellStyle name="Обычный 2 2 4 3 2 2 2 2 3" xfId="23711"/>
    <cellStyle name="Обычный 2 2 4 3 2 2 2 3" xfId="11038"/>
    <cellStyle name="Обычный 2 2 4 3 2 2 2 3 2" xfId="27935"/>
    <cellStyle name="Обычный 2 2 4 3 2 2 2 4" xfId="19487"/>
    <cellStyle name="Обычный 2 2 4 3 2 2 3" xfId="3998"/>
    <cellStyle name="Обычный 2 2 4 3 2 2 3 2" xfId="8222"/>
    <cellStyle name="Обычный 2 2 4 3 2 2 3 2 2" xfId="16670"/>
    <cellStyle name="Обычный 2 2 4 3 2 2 3 2 2 2" xfId="33567"/>
    <cellStyle name="Обычный 2 2 4 3 2 2 3 2 3" xfId="25119"/>
    <cellStyle name="Обычный 2 2 4 3 2 2 3 3" xfId="12446"/>
    <cellStyle name="Обычный 2 2 4 3 2 2 3 3 2" xfId="29343"/>
    <cellStyle name="Обычный 2 2 4 3 2 2 3 4" xfId="20895"/>
    <cellStyle name="Обычный 2 2 4 3 2 2 4" xfId="5406"/>
    <cellStyle name="Обычный 2 2 4 3 2 2 4 2" xfId="13854"/>
    <cellStyle name="Обычный 2 2 4 3 2 2 4 2 2" xfId="30751"/>
    <cellStyle name="Обычный 2 2 4 3 2 2 4 3" xfId="22303"/>
    <cellStyle name="Обычный 2 2 4 3 2 2 5" xfId="9630"/>
    <cellStyle name="Обычный 2 2 4 3 2 2 5 2" xfId="26527"/>
    <cellStyle name="Обычный 2 2 4 3 2 2 6" xfId="18079"/>
    <cellStyle name="Обычный 2 2 4 3 2 3" xfId="1886"/>
    <cellStyle name="Обычный 2 2 4 3 2 3 2" xfId="6110"/>
    <cellStyle name="Обычный 2 2 4 3 2 3 2 2" xfId="14558"/>
    <cellStyle name="Обычный 2 2 4 3 2 3 2 2 2" xfId="31455"/>
    <cellStyle name="Обычный 2 2 4 3 2 3 2 3" xfId="23007"/>
    <cellStyle name="Обычный 2 2 4 3 2 3 3" xfId="10334"/>
    <cellStyle name="Обычный 2 2 4 3 2 3 3 2" xfId="27231"/>
    <cellStyle name="Обычный 2 2 4 3 2 3 4" xfId="18783"/>
    <cellStyle name="Обычный 2 2 4 3 2 4" xfId="3294"/>
    <cellStyle name="Обычный 2 2 4 3 2 4 2" xfId="7518"/>
    <cellStyle name="Обычный 2 2 4 3 2 4 2 2" xfId="15966"/>
    <cellStyle name="Обычный 2 2 4 3 2 4 2 2 2" xfId="32863"/>
    <cellStyle name="Обычный 2 2 4 3 2 4 2 3" xfId="24415"/>
    <cellStyle name="Обычный 2 2 4 3 2 4 3" xfId="11742"/>
    <cellStyle name="Обычный 2 2 4 3 2 4 3 2" xfId="28639"/>
    <cellStyle name="Обычный 2 2 4 3 2 4 4" xfId="20191"/>
    <cellStyle name="Обычный 2 2 4 3 2 5" xfId="4702"/>
    <cellStyle name="Обычный 2 2 4 3 2 5 2" xfId="13150"/>
    <cellStyle name="Обычный 2 2 4 3 2 5 2 2" xfId="30047"/>
    <cellStyle name="Обычный 2 2 4 3 2 5 3" xfId="21599"/>
    <cellStyle name="Обычный 2 2 4 3 2 6" xfId="8926"/>
    <cellStyle name="Обычный 2 2 4 3 2 6 2" xfId="25823"/>
    <cellStyle name="Обычный 2 2 4 3 2 7" xfId="17375"/>
    <cellStyle name="Обычный 2 2 4 3 2 8" xfId="34272"/>
    <cellStyle name="Обычный 2 2 4 3 3" xfId="829"/>
    <cellStyle name="Обычный 2 2 4 3 3 2" xfId="2238"/>
    <cellStyle name="Обычный 2 2 4 3 3 2 2" xfId="6462"/>
    <cellStyle name="Обычный 2 2 4 3 3 2 2 2" xfId="14910"/>
    <cellStyle name="Обычный 2 2 4 3 3 2 2 2 2" xfId="31807"/>
    <cellStyle name="Обычный 2 2 4 3 3 2 2 3" xfId="23359"/>
    <cellStyle name="Обычный 2 2 4 3 3 2 3" xfId="10686"/>
    <cellStyle name="Обычный 2 2 4 3 3 2 3 2" xfId="27583"/>
    <cellStyle name="Обычный 2 2 4 3 3 2 4" xfId="19135"/>
    <cellStyle name="Обычный 2 2 4 3 3 3" xfId="3646"/>
    <cellStyle name="Обычный 2 2 4 3 3 3 2" xfId="7870"/>
    <cellStyle name="Обычный 2 2 4 3 3 3 2 2" xfId="16318"/>
    <cellStyle name="Обычный 2 2 4 3 3 3 2 2 2" xfId="33215"/>
    <cellStyle name="Обычный 2 2 4 3 3 3 2 3" xfId="24767"/>
    <cellStyle name="Обычный 2 2 4 3 3 3 3" xfId="12094"/>
    <cellStyle name="Обычный 2 2 4 3 3 3 3 2" xfId="28991"/>
    <cellStyle name="Обычный 2 2 4 3 3 3 4" xfId="20543"/>
    <cellStyle name="Обычный 2 2 4 3 3 4" xfId="5054"/>
    <cellStyle name="Обычный 2 2 4 3 3 4 2" xfId="13502"/>
    <cellStyle name="Обычный 2 2 4 3 3 4 2 2" xfId="30399"/>
    <cellStyle name="Обычный 2 2 4 3 3 4 3" xfId="21951"/>
    <cellStyle name="Обычный 2 2 4 3 3 5" xfId="9278"/>
    <cellStyle name="Обычный 2 2 4 3 3 5 2" xfId="26175"/>
    <cellStyle name="Обычный 2 2 4 3 3 6" xfId="17727"/>
    <cellStyle name="Обычный 2 2 4 3 4" xfId="1534"/>
    <cellStyle name="Обычный 2 2 4 3 4 2" xfId="5758"/>
    <cellStyle name="Обычный 2 2 4 3 4 2 2" xfId="14206"/>
    <cellStyle name="Обычный 2 2 4 3 4 2 2 2" xfId="31103"/>
    <cellStyle name="Обычный 2 2 4 3 4 2 3" xfId="22655"/>
    <cellStyle name="Обычный 2 2 4 3 4 3" xfId="9982"/>
    <cellStyle name="Обычный 2 2 4 3 4 3 2" xfId="26879"/>
    <cellStyle name="Обычный 2 2 4 3 4 4" xfId="18431"/>
    <cellStyle name="Обычный 2 2 4 3 5" xfId="2942"/>
    <cellStyle name="Обычный 2 2 4 3 5 2" xfId="7166"/>
    <cellStyle name="Обычный 2 2 4 3 5 2 2" xfId="15614"/>
    <cellStyle name="Обычный 2 2 4 3 5 2 2 2" xfId="32511"/>
    <cellStyle name="Обычный 2 2 4 3 5 2 3" xfId="24063"/>
    <cellStyle name="Обычный 2 2 4 3 5 3" xfId="11390"/>
    <cellStyle name="Обычный 2 2 4 3 5 3 2" xfId="28287"/>
    <cellStyle name="Обычный 2 2 4 3 5 4" xfId="19839"/>
    <cellStyle name="Обычный 2 2 4 3 6" xfId="4350"/>
    <cellStyle name="Обычный 2 2 4 3 6 2" xfId="12798"/>
    <cellStyle name="Обычный 2 2 4 3 6 2 2" xfId="29695"/>
    <cellStyle name="Обычный 2 2 4 3 6 3" xfId="21247"/>
    <cellStyle name="Обычный 2 2 4 3 7" xfId="8574"/>
    <cellStyle name="Обычный 2 2 4 3 7 2" xfId="25471"/>
    <cellStyle name="Обычный 2 2 4 3 8" xfId="17023"/>
    <cellStyle name="Обычный 2 2 4 3 9" xfId="33920"/>
    <cellStyle name="Обычный 2 2 4 4" xfId="447"/>
    <cellStyle name="Обычный 2 2 4 4 2" xfId="1178"/>
    <cellStyle name="Обычный 2 2 4 4 2 2" xfId="2587"/>
    <cellStyle name="Обычный 2 2 4 4 2 2 2" xfId="6811"/>
    <cellStyle name="Обычный 2 2 4 4 2 2 2 2" xfId="15259"/>
    <cellStyle name="Обычный 2 2 4 4 2 2 2 2 2" xfId="32156"/>
    <cellStyle name="Обычный 2 2 4 4 2 2 2 3" xfId="23708"/>
    <cellStyle name="Обычный 2 2 4 4 2 2 3" xfId="11035"/>
    <cellStyle name="Обычный 2 2 4 4 2 2 3 2" xfId="27932"/>
    <cellStyle name="Обычный 2 2 4 4 2 2 4" xfId="19484"/>
    <cellStyle name="Обычный 2 2 4 4 2 3" xfId="3995"/>
    <cellStyle name="Обычный 2 2 4 4 2 3 2" xfId="8219"/>
    <cellStyle name="Обычный 2 2 4 4 2 3 2 2" xfId="16667"/>
    <cellStyle name="Обычный 2 2 4 4 2 3 2 2 2" xfId="33564"/>
    <cellStyle name="Обычный 2 2 4 4 2 3 2 3" xfId="25116"/>
    <cellStyle name="Обычный 2 2 4 4 2 3 3" xfId="12443"/>
    <cellStyle name="Обычный 2 2 4 4 2 3 3 2" xfId="29340"/>
    <cellStyle name="Обычный 2 2 4 4 2 3 4" xfId="20892"/>
    <cellStyle name="Обычный 2 2 4 4 2 4" xfId="5403"/>
    <cellStyle name="Обычный 2 2 4 4 2 4 2" xfId="13851"/>
    <cellStyle name="Обычный 2 2 4 4 2 4 2 2" xfId="30748"/>
    <cellStyle name="Обычный 2 2 4 4 2 4 3" xfId="22300"/>
    <cellStyle name="Обычный 2 2 4 4 2 5" xfId="9627"/>
    <cellStyle name="Обычный 2 2 4 4 2 5 2" xfId="26524"/>
    <cellStyle name="Обычный 2 2 4 4 2 6" xfId="18076"/>
    <cellStyle name="Обычный 2 2 4 4 3" xfId="1883"/>
    <cellStyle name="Обычный 2 2 4 4 3 2" xfId="6107"/>
    <cellStyle name="Обычный 2 2 4 4 3 2 2" xfId="14555"/>
    <cellStyle name="Обычный 2 2 4 4 3 2 2 2" xfId="31452"/>
    <cellStyle name="Обычный 2 2 4 4 3 2 3" xfId="23004"/>
    <cellStyle name="Обычный 2 2 4 4 3 3" xfId="10331"/>
    <cellStyle name="Обычный 2 2 4 4 3 3 2" xfId="27228"/>
    <cellStyle name="Обычный 2 2 4 4 3 4" xfId="18780"/>
    <cellStyle name="Обычный 2 2 4 4 4" xfId="3291"/>
    <cellStyle name="Обычный 2 2 4 4 4 2" xfId="7515"/>
    <cellStyle name="Обычный 2 2 4 4 4 2 2" xfId="15963"/>
    <cellStyle name="Обычный 2 2 4 4 4 2 2 2" xfId="32860"/>
    <cellStyle name="Обычный 2 2 4 4 4 2 3" xfId="24412"/>
    <cellStyle name="Обычный 2 2 4 4 4 3" xfId="11739"/>
    <cellStyle name="Обычный 2 2 4 4 4 3 2" xfId="28636"/>
    <cellStyle name="Обычный 2 2 4 4 4 4" xfId="20188"/>
    <cellStyle name="Обычный 2 2 4 4 5" xfId="4699"/>
    <cellStyle name="Обычный 2 2 4 4 5 2" xfId="13147"/>
    <cellStyle name="Обычный 2 2 4 4 5 2 2" xfId="30044"/>
    <cellStyle name="Обычный 2 2 4 4 5 3" xfId="21596"/>
    <cellStyle name="Обычный 2 2 4 4 6" xfId="8923"/>
    <cellStyle name="Обычный 2 2 4 4 6 2" xfId="25820"/>
    <cellStyle name="Обычный 2 2 4 4 7" xfId="17372"/>
    <cellStyle name="Обычный 2 2 4 4 8" xfId="34269"/>
    <cellStyle name="Обычный 2 2 4 5" xfId="826"/>
    <cellStyle name="Обычный 2 2 4 5 2" xfId="2235"/>
    <cellStyle name="Обычный 2 2 4 5 2 2" xfId="6459"/>
    <cellStyle name="Обычный 2 2 4 5 2 2 2" xfId="14907"/>
    <cellStyle name="Обычный 2 2 4 5 2 2 2 2" xfId="31804"/>
    <cellStyle name="Обычный 2 2 4 5 2 2 3" xfId="23356"/>
    <cellStyle name="Обычный 2 2 4 5 2 3" xfId="10683"/>
    <cellStyle name="Обычный 2 2 4 5 2 3 2" xfId="27580"/>
    <cellStyle name="Обычный 2 2 4 5 2 4" xfId="19132"/>
    <cellStyle name="Обычный 2 2 4 5 3" xfId="3643"/>
    <cellStyle name="Обычный 2 2 4 5 3 2" xfId="7867"/>
    <cellStyle name="Обычный 2 2 4 5 3 2 2" xfId="16315"/>
    <cellStyle name="Обычный 2 2 4 5 3 2 2 2" xfId="33212"/>
    <cellStyle name="Обычный 2 2 4 5 3 2 3" xfId="24764"/>
    <cellStyle name="Обычный 2 2 4 5 3 3" xfId="12091"/>
    <cellStyle name="Обычный 2 2 4 5 3 3 2" xfId="28988"/>
    <cellStyle name="Обычный 2 2 4 5 3 4" xfId="20540"/>
    <cellStyle name="Обычный 2 2 4 5 4" xfId="5051"/>
    <cellStyle name="Обычный 2 2 4 5 4 2" xfId="13499"/>
    <cellStyle name="Обычный 2 2 4 5 4 2 2" xfId="30396"/>
    <cellStyle name="Обычный 2 2 4 5 4 3" xfId="21948"/>
    <cellStyle name="Обычный 2 2 4 5 5" xfId="9275"/>
    <cellStyle name="Обычный 2 2 4 5 5 2" xfId="26172"/>
    <cellStyle name="Обычный 2 2 4 5 6" xfId="17724"/>
    <cellStyle name="Обычный 2 2 4 6" xfId="1531"/>
    <cellStyle name="Обычный 2 2 4 6 2" xfId="5755"/>
    <cellStyle name="Обычный 2 2 4 6 2 2" xfId="14203"/>
    <cellStyle name="Обычный 2 2 4 6 2 2 2" xfId="31100"/>
    <cellStyle name="Обычный 2 2 4 6 2 3" xfId="22652"/>
    <cellStyle name="Обычный 2 2 4 6 3" xfId="9979"/>
    <cellStyle name="Обычный 2 2 4 6 3 2" xfId="26876"/>
    <cellStyle name="Обычный 2 2 4 6 4" xfId="18428"/>
    <cellStyle name="Обычный 2 2 4 7" xfId="2939"/>
    <cellStyle name="Обычный 2 2 4 7 2" xfId="7163"/>
    <cellStyle name="Обычный 2 2 4 7 2 2" xfId="15611"/>
    <cellStyle name="Обычный 2 2 4 7 2 2 2" xfId="32508"/>
    <cellStyle name="Обычный 2 2 4 7 2 3" xfId="24060"/>
    <cellStyle name="Обычный 2 2 4 7 3" xfId="11387"/>
    <cellStyle name="Обычный 2 2 4 7 3 2" xfId="28284"/>
    <cellStyle name="Обычный 2 2 4 7 4" xfId="19836"/>
    <cellStyle name="Обычный 2 2 4 8" xfId="4347"/>
    <cellStyle name="Обычный 2 2 4 8 2" xfId="12795"/>
    <cellStyle name="Обычный 2 2 4 8 2 2" xfId="29692"/>
    <cellStyle name="Обычный 2 2 4 8 3" xfId="21244"/>
    <cellStyle name="Обычный 2 2 4 9" xfId="8571"/>
    <cellStyle name="Обычный 2 2 4 9 2" xfId="25468"/>
    <cellStyle name="Обычный 2 2 5" xfId="35"/>
    <cellStyle name="Обычный 2 2 5 10" xfId="33921"/>
    <cellStyle name="Обычный 2 2 5 2" xfId="36"/>
    <cellStyle name="Обычный 2 2 5 2 2" xfId="452"/>
    <cellStyle name="Обычный 2 2 5 2 2 2" xfId="1183"/>
    <cellStyle name="Обычный 2 2 5 2 2 2 2" xfId="2592"/>
    <cellStyle name="Обычный 2 2 5 2 2 2 2 2" xfId="6816"/>
    <cellStyle name="Обычный 2 2 5 2 2 2 2 2 2" xfId="15264"/>
    <cellStyle name="Обычный 2 2 5 2 2 2 2 2 2 2" xfId="32161"/>
    <cellStyle name="Обычный 2 2 5 2 2 2 2 2 3" xfId="23713"/>
    <cellStyle name="Обычный 2 2 5 2 2 2 2 3" xfId="11040"/>
    <cellStyle name="Обычный 2 2 5 2 2 2 2 3 2" xfId="27937"/>
    <cellStyle name="Обычный 2 2 5 2 2 2 2 4" xfId="19489"/>
    <cellStyle name="Обычный 2 2 5 2 2 2 3" xfId="4000"/>
    <cellStyle name="Обычный 2 2 5 2 2 2 3 2" xfId="8224"/>
    <cellStyle name="Обычный 2 2 5 2 2 2 3 2 2" xfId="16672"/>
    <cellStyle name="Обычный 2 2 5 2 2 2 3 2 2 2" xfId="33569"/>
    <cellStyle name="Обычный 2 2 5 2 2 2 3 2 3" xfId="25121"/>
    <cellStyle name="Обычный 2 2 5 2 2 2 3 3" xfId="12448"/>
    <cellStyle name="Обычный 2 2 5 2 2 2 3 3 2" xfId="29345"/>
    <cellStyle name="Обычный 2 2 5 2 2 2 3 4" xfId="20897"/>
    <cellStyle name="Обычный 2 2 5 2 2 2 4" xfId="5408"/>
    <cellStyle name="Обычный 2 2 5 2 2 2 4 2" xfId="13856"/>
    <cellStyle name="Обычный 2 2 5 2 2 2 4 2 2" xfId="30753"/>
    <cellStyle name="Обычный 2 2 5 2 2 2 4 3" xfId="22305"/>
    <cellStyle name="Обычный 2 2 5 2 2 2 5" xfId="9632"/>
    <cellStyle name="Обычный 2 2 5 2 2 2 5 2" xfId="26529"/>
    <cellStyle name="Обычный 2 2 5 2 2 2 6" xfId="18081"/>
    <cellStyle name="Обычный 2 2 5 2 2 3" xfId="1888"/>
    <cellStyle name="Обычный 2 2 5 2 2 3 2" xfId="6112"/>
    <cellStyle name="Обычный 2 2 5 2 2 3 2 2" xfId="14560"/>
    <cellStyle name="Обычный 2 2 5 2 2 3 2 2 2" xfId="31457"/>
    <cellStyle name="Обычный 2 2 5 2 2 3 2 3" xfId="23009"/>
    <cellStyle name="Обычный 2 2 5 2 2 3 3" xfId="10336"/>
    <cellStyle name="Обычный 2 2 5 2 2 3 3 2" xfId="27233"/>
    <cellStyle name="Обычный 2 2 5 2 2 3 4" xfId="18785"/>
    <cellStyle name="Обычный 2 2 5 2 2 4" xfId="3296"/>
    <cellStyle name="Обычный 2 2 5 2 2 4 2" xfId="7520"/>
    <cellStyle name="Обычный 2 2 5 2 2 4 2 2" xfId="15968"/>
    <cellStyle name="Обычный 2 2 5 2 2 4 2 2 2" xfId="32865"/>
    <cellStyle name="Обычный 2 2 5 2 2 4 2 3" xfId="24417"/>
    <cellStyle name="Обычный 2 2 5 2 2 4 3" xfId="11744"/>
    <cellStyle name="Обычный 2 2 5 2 2 4 3 2" xfId="28641"/>
    <cellStyle name="Обычный 2 2 5 2 2 4 4" xfId="20193"/>
    <cellStyle name="Обычный 2 2 5 2 2 5" xfId="4704"/>
    <cellStyle name="Обычный 2 2 5 2 2 5 2" xfId="13152"/>
    <cellStyle name="Обычный 2 2 5 2 2 5 2 2" xfId="30049"/>
    <cellStyle name="Обычный 2 2 5 2 2 5 3" xfId="21601"/>
    <cellStyle name="Обычный 2 2 5 2 2 6" xfId="8928"/>
    <cellStyle name="Обычный 2 2 5 2 2 6 2" xfId="25825"/>
    <cellStyle name="Обычный 2 2 5 2 2 7" xfId="17377"/>
    <cellStyle name="Обычный 2 2 5 2 2 8" xfId="34274"/>
    <cellStyle name="Обычный 2 2 5 2 3" xfId="831"/>
    <cellStyle name="Обычный 2 2 5 2 3 2" xfId="2240"/>
    <cellStyle name="Обычный 2 2 5 2 3 2 2" xfId="6464"/>
    <cellStyle name="Обычный 2 2 5 2 3 2 2 2" xfId="14912"/>
    <cellStyle name="Обычный 2 2 5 2 3 2 2 2 2" xfId="31809"/>
    <cellStyle name="Обычный 2 2 5 2 3 2 2 3" xfId="23361"/>
    <cellStyle name="Обычный 2 2 5 2 3 2 3" xfId="10688"/>
    <cellStyle name="Обычный 2 2 5 2 3 2 3 2" xfId="27585"/>
    <cellStyle name="Обычный 2 2 5 2 3 2 4" xfId="19137"/>
    <cellStyle name="Обычный 2 2 5 2 3 3" xfId="3648"/>
    <cellStyle name="Обычный 2 2 5 2 3 3 2" xfId="7872"/>
    <cellStyle name="Обычный 2 2 5 2 3 3 2 2" xfId="16320"/>
    <cellStyle name="Обычный 2 2 5 2 3 3 2 2 2" xfId="33217"/>
    <cellStyle name="Обычный 2 2 5 2 3 3 2 3" xfId="24769"/>
    <cellStyle name="Обычный 2 2 5 2 3 3 3" xfId="12096"/>
    <cellStyle name="Обычный 2 2 5 2 3 3 3 2" xfId="28993"/>
    <cellStyle name="Обычный 2 2 5 2 3 3 4" xfId="20545"/>
    <cellStyle name="Обычный 2 2 5 2 3 4" xfId="5056"/>
    <cellStyle name="Обычный 2 2 5 2 3 4 2" xfId="13504"/>
    <cellStyle name="Обычный 2 2 5 2 3 4 2 2" xfId="30401"/>
    <cellStyle name="Обычный 2 2 5 2 3 4 3" xfId="21953"/>
    <cellStyle name="Обычный 2 2 5 2 3 5" xfId="9280"/>
    <cellStyle name="Обычный 2 2 5 2 3 5 2" xfId="26177"/>
    <cellStyle name="Обычный 2 2 5 2 3 6" xfId="17729"/>
    <cellStyle name="Обычный 2 2 5 2 4" xfId="1536"/>
    <cellStyle name="Обычный 2 2 5 2 4 2" xfId="5760"/>
    <cellStyle name="Обычный 2 2 5 2 4 2 2" xfId="14208"/>
    <cellStyle name="Обычный 2 2 5 2 4 2 2 2" xfId="31105"/>
    <cellStyle name="Обычный 2 2 5 2 4 2 3" xfId="22657"/>
    <cellStyle name="Обычный 2 2 5 2 4 3" xfId="9984"/>
    <cellStyle name="Обычный 2 2 5 2 4 3 2" xfId="26881"/>
    <cellStyle name="Обычный 2 2 5 2 4 4" xfId="18433"/>
    <cellStyle name="Обычный 2 2 5 2 5" xfId="2944"/>
    <cellStyle name="Обычный 2 2 5 2 5 2" xfId="7168"/>
    <cellStyle name="Обычный 2 2 5 2 5 2 2" xfId="15616"/>
    <cellStyle name="Обычный 2 2 5 2 5 2 2 2" xfId="32513"/>
    <cellStyle name="Обычный 2 2 5 2 5 2 3" xfId="24065"/>
    <cellStyle name="Обычный 2 2 5 2 5 3" xfId="11392"/>
    <cellStyle name="Обычный 2 2 5 2 5 3 2" xfId="28289"/>
    <cellStyle name="Обычный 2 2 5 2 5 4" xfId="19841"/>
    <cellStyle name="Обычный 2 2 5 2 6" xfId="4352"/>
    <cellStyle name="Обычный 2 2 5 2 6 2" xfId="12800"/>
    <cellStyle name="Обычный 2 2 5 2 6 2 2" xfId="29697"/>
    <cellStyle name="Обычный 2 2 5 2 6 3" xfId="21249"/>
    <cellStyle name="Обычный 2 2 5 2 7" xfId="8576"/>
    <cellStyle name="Обычный 2 2 5 2 7 2" xfId="25473"/>
    <cellStyle name="Обычный 2 2 5 2 8" xfId="17025"/>
    <cellStyle name="Обычный 2 2 5 2 9" xfId="33922"/>
    <cellStyle name="Обычный 2 2 5 3" xfId="451"/>
    <cellStyle name="Обычный 2 2 5 3 2" xfId="1182"/>
    <cellStyle name="Обычный 2 2 5 3 2 2" xfId="2591"/>
    <cellStyle name="Обычный 2 2 5 3 2 2 2" xfId="6815"/>
    <cellStyle name="Обычный 2 2 5 3 2 2 2 2" xfId="15263"/>
    <cellStyle name="Обычный 2 2 5 3 2 2 2 2 2" xfId="32160"/>
    <cellStyle name="Обычный 2 2 5 3 2 2 2 3" xfId="23712"/>
    <cellStyle name="Обычный 2 2 5 3 2 2 3" xfId="11039"/>
    <cellStyle name="Обычный 2 2 5 3 2 2 3 2" xfId="27936"/>
    <cellStyle name="Обычный 2 2 5 3 2 2 4" xfId="19488"/>
    <cellStyle name="Обычный 2 2 5 3 2 3" xfId="3999"/>
    <cellStyle name="Обычный 2 2 5 3 2 3 2" xfId="8223"/>
    <cellStyle name="Обычный 2 2 5 3 2 3 2 2" xfId="16671"/>
    <cellStyle name="Обычный 2 2 5 3 2 3 2 2 2" xfId="33568"/>
    <cellStyle name="Обычный 2 2 5 3 2 3 2 3" xfId="25120"/>
    <cellStyle name="Обычный 2 2 5 3 2 3 3" xfId="12447"/>
    <cellStyle name="Обычный 2 2 5 3 2 3 3 2" xfId="29344"/>
    <cellStyle name="Обычный 2 2 5 3 2 3 4" xfId="20896"/>
    <cellStyle name="Обычный 2 2 5 3 2 4" xfId="5407"/>
    <cellStyle name="Обычный 2 2 5 3 2 4 2" xfId="13855"/>
    <cellStyle name="Обычный 2 2 5 3 2 4 2 2" xfId="30752"/>
    <cellStyle name="Обычный 2 2 5 3 2 4 3" xfId="22304"/>
    <cellStyle name="Обычный 2 2 5 3 2 5" xfId="9631"/>
    <cellStyle name="Обычный 2 2 5 3 2 5 2" xfId="26528"/>
    <cellStyle name="Обычный 2 2 5 3 2 6" xfId="18080"/>
    <cellStyle name="Обычный 2 2 5 3 3" xfId="1887"/>
    <cellStyle name="Обычный 2 2 5 3 3 2" xfId="6111"/>
    <cellStyle name="Обычный 2 2 5 3 3 2 2" xfId="14559"/>
    <cellStyle name="Обычный 2 2 5 3 3 2 2 2" xfId="31456"/>
    <cellStyle name="Обычный 2 2 5 3 3 2 3" xfId="23008"/>
    <cellStyle name="Обычный 2 2 5 3 3 3" xfId="10335"/>
    <cellStyle name="Обычный 2 2 5 3 3 3 2" xfId="27232"/>
    <cellStyle name="Обычный 2 2 5 3 3 4" xfId="18784"/>
    <cellStyle name="Обычный 2 2 5 3 4" xfId="3295"/>
    <cellStyle name="Обычный 2 2 5 3 4 2" xfId="7519"/>
    <cellStyle name="Обычный 2 2 5 3 4 2 2" xfId="15967"/>
    <cellStyle name="Обычный 2 2 5 3 4 2 2 2" xfId="32864"/>
    <cellStyle name="Обычный 2 2 5 3 4 2 3" xfId="24416"/>
    <cellStyle name="Обычный 2 2 5 3 4 3" xfId="11743"/>
    <cellStyle name="Обычный 2 2 5 3 4 3 2" xfId="28640"/>
    <cellStyle name="Обычный 2 2 5 3 4 4" xfId="20192"/>
    <cellStyle name="Обычный 2 2 5 3 5" xfId="4703"/>
    <cellStyle name="Обычный 2 2 5 3 5 2" xfId="13151"/>
    <cellStyle name="Обычный 2 2 5 3 5 2 2" xfId="30048"/>
    <cellStyle name="Обычный 2 2 5 3 5 3" xfId="21600"/>
    <cellStyle name="Обычный 2 2 5 3 6" xfId="8927"/>
    <cellStyle name="Обычный 2 2 5 3 6 2" xfId="25824"/>
    <cellStyle name="Обычный 2 2 5 3 7" xfId="17376"/>
    <cellStyle name="Обычный 2 2 5 3 8" xfId="34273"/>
    <cellStyle name="Обычный 2 2 5 4" xfId="830"/>
    <cellStyle name="Обычный 2 2 5 4 2" xfId="2239"/>
    <cellStyle name="Обычный 2 2 5 4 2 2" xfId="6463"/>
    <cellStyle name="Обычный 2 2 5 4 2 2 2" xfId="14911"/>
    <cellStyle name="Обычный 2 2 5 4 2 2 2 2" xfId="31808"/>
    <cellStyle name="Обычный 2 2 5 4 2 2 3" xfId="23360"/>
    <cellStyle name="Обычный 2 2 5 4 2 3" xfId="10687"/>
    <cellStyle name="Обычный 2 2 5 4 2 3 2" xfId="27584"/>
    <cellStyle name="Обычный 2 2 5 4 2 4" xfId="19136"/>
    <cellStyle name="Обычный 2 2 5 4 3" xfId="3647"/>
    <cellStyle name="Обычный 2 2 5 4 3 2" xfId="7871"/>
    <cellStyle name="Обычный 2 2 5 4 3 2 2" xfId="16319"/>
    <cellStyle name="Обычный 2 2 5 4 3 2 2 2" xfId="33216"/>
    <cellStyle name="Обычный 2 2 5 4 3 2 3" xfId="24768"/>
    <cellStyle name="Обычный 2 2 5 4 3 3" xfId="12095"/>
    <cellStyle name="Обычный 2 2 5 4 3 3 2" xfId="28992"/>
    <cellStyle name="Обычный 2 2 5 4 3 4" xfId="20544"/>
    <cellStyle name="Обычный 2 2 5 4 4" xfId="5055"/>
    <cellStyle name="Обычный 2 2 5 4 4 2" xfId="13503"/>
    <cellStyle name="Обычный 2 2 5 4 4 2 2" xfId="30400"/>
    <cellStyle name="Обычный 2 2 5 4 4 3" xfId="21952"/>
    <cellStyle name="Обычный 2 2 5 4 5" xfId="9279"/>
    <cellStyle name="Обычный 2 2 5 4 5 2" xfId="26176"/>
    <cellStyle name="Обычный 2 2 5 4 6" xfId="17728"/>
    <cellStyle name="Обычный 2 2 5 5" xfId="1535"/>
    <cellStyle name="Обычный 2 2 5 5 2" xfId="5759"/>
    <cellStyle name="Обычный 2 2 5 5 2 2" xfId="14207"/>
    <cellStyle name="Обычный 2 2 5 5 2 2 2" xfId="31104"/>
    <cellStyle name="Обычный 2 2 5 5 2 3" xfId="22656"/>
    <cellStyle name="Обычный 2 2 5 5 3" xfId="9983"/>
    <cellStyle name="Обычный 2 2 5 5 3 2" xfId="26880"/>
    <cellStyle name="Обычный 2 2 5 5 4" xfId="18432"/>
    <cellStyle name="Обычный 2 2 5 6" xfId="2943"/>
    <cellStyle name="Обычный 2 2 5 6 2" xfId="7167"/>
    <cellStyle name="Обычный 2 2 5 6 2 2" xfId="15615"/>
    <cellStyle name="Обычный 2 2 5 6 2 2 2" xfId="32512"/>
    <cellStyle name="Обычный 2 2 5 6 2 3" xfId="24064"/>
    <cellStyle name="Обычный 2 2 5 6 3" xfId="11391"/>
    <cellStyle name="Обычный 2 2 5 6 3 2" xfId="28288"/>
    <cellStyle name="Обычный 2 2 5 6 4" xfId="19840"/>
    <cellStyle name="Обычный 2 2 5 7" xfId="4351"/>
    <cellStyle name="Обычный 2 2 5 7 2" xfId="12799"/>
    <cellStyle name="Обычный 2 2 5 7 2 2" xfId="29696"/>
    <cellStyle name="Обычный 2 2 5 7 3" xfId="21248"/>
    <cellStyle name="Обычный 2 2 5 8" xfId="8575"/>
    <cellStyle name="Обычный 2 2 5 8 2" xfId="25472"/>
    <cellStyle name="Обычный 2 2 5 9" xfId="17024"/>
    <cellStyle name="Обычный 2 2 6" xfId="37"/>
    <cellStyle name="Обычный 2 2 6 2" xfId="453"/>
    <cellStyle name="Обычный 2 2 6 2 2" xfId="1184"/>
    <cellStyle name="Обычный 2 2 6 2 2 2" xfId="2593"/>
    <cellStyle name="Обычный 2 2 6 2 2 2 2" xfId="6817"/>
    <cellStyle name="Обычный 2 2 6 2 2 2 2 2" xfId="15265"/>
    <cellStyle name="Обычный 2 2 6 2 2 2 2 2 2" xfId="32162"/>
    <cellStyle name="Обычный 2 2 6 2 2 2 2 3" xfId="23714"/>
    <cellStyle name="Обычный 2 2 6 2 2 2 3" xfId="11041"/>
    <cellStyle name="Обычный 2 2 6 2 2 2 3 2" xfId="27938"/>
    <cellStyle name="Обычный 2 2 6 2 2 2 4" xfId="19490"/>
    <cellStyle name="Обычный 2 2 6 2 2 3" xfId="4001"/>
    <cellStyle name="Обычный 2 2 6 2 2 3 2" xfId="8225"/>
    <cellStyle name="Обычный 2 2 6 2 2 3 2 2" xfId="16673"/>
    <cellStyle name="Обычный 2 2 6 2 2 3 2 2 2" xfId="33570"/>
    <cellStyle name="Обычный 2 2 6 2 2 3 2 3" xfId="25122"/>
    <cellStyle name="Обычный 2 2 6 2 2 3 3" xfId="12449"/>
    <cellStyle name="Обычный 2 2 6 2 2 3 3 2" xfId="29346"/>
    <cellStyle name="Обычный 2 2 6 2 2 3 4" xfId="20898"/>
    <cellStyle name="Обычный 2 2 6 2 2 4" xfId="5409"/>
    <cellStyle name="Обычный 2 2 6 2 2 4 2" xfId="13857"/>
    <cellStyle name="Обычный 2 2 6 2 2 4 2 2" xfId="30754"/>
    <cellStyle name="Обычный 2 2 6 2 2 4 3" xfId="22306"/>
    <cellStyle name="Обычный 2 2 6 2 2 5" xfId="9633"/>
    <cellStyle name="Обычный 2 2 6 2 2 5 2" xfId="26530"/>
    <cellStyle name="Обычный 2 2 6 2 2 6" xfId="18082"/>
    <cellStyle name="Обычный 2 2 6 2 3" xfId="1889"/>
    <cellStyle name="Обычный 2 2 6 2 3 2" xfId="6113"/>
    <cellStyle name="Обычный 2 2 6 2 3 2 2" xfId="14561"/>
    <cellStyle name="Обычный 2 2 6 2 3 2 2 2" xfId="31458"/>
    <cellStyle name="Обычный 2 2 6 2 3 2 3" xfId="23010"/>
    <cellStyle name="Обычный 2 2 6 2 3 3" xfId="10337"/>
    <cellStyle name="Обычный 2 2 6 2 3 3 2" xfId="27234"/>
    <cellStyle name="Обычный 2 2 6 2 3 4" xfId="18786"/>
    <cellStyle name="Обычный 2 2 6 2 4" xfId="3297"/>
    <cellStyle name="Обычный 2 2 6 2 4 2" xfId="7521"/>
    <cellStyle name="Обычный 2 2 6 2 4 2 2" xfId="15969"/>
    <cellStyle name="Обычный 2 2 6 2 4 2 2 2" xfId="32866"/>
    <cellStyle name="Обычный 2 2 6 2 4 2 3" xfId="24418"/>
    <cellStyle name="Обычный 2 2 6 2 4 3" xfId="11745"/>
    <cellStyle name="Обычный 2 2 6 2 4 3 2" xfId="28642"/>
    <cellStyle name="Обычный 2 2 6 2 4 4" xfId="20194"/>
    <cellStyle name="Обычный 2 2 6 2 5" xfId="4705"/>
    <cellStyle name="Обычный 2 2 6 2 5 2" xfId="13153"/>
    <cellStyle name="Обычный 2 2 6 2 5 2 2" xfId="30050"/>
    <cellStyle name="Обычный 2 2 6 2 5 3" xfId="21602"/>
    <cellStyle name="Обычный 2 2 6 2 6" xfId="8929"/>
    <cellStyle name="Обычный 2 2 6 2 6 2" xfId="25826"/>
    <cellStyle name="Обычный 2 2 6 2 7" xfId="17378"/>
    <cellStyle name="Обычный 2 2 6 2 8" xfId="34275"/>
    <cellStyle name="Обычный 2 2 6 3" xfId="832"/>
    <cellStyle name="Обычный 2 2 6 3 2" xfId="2241"/>
    <cellStyle name="Обычный 2 2 6 3 2 2" xfId="6465"/>
    <cellStyle name="Обычный 2 2 6 3 2 2 2" xfId="14913"/>
    <cellStyle name="Обычный 2 2 6 3 2 2 2 2" xfId="31810"/>
    <cellStyle name="Обычный 2 2 6 3 2 2 3" xfId="23362"/>
    <cellStyle name="Обычный 2 2 6 3 2 3" xfId="10689"/>
    <cellStyle name="Обычный 2 2 6 3 2 3 2" xfId="27586"/>
    <cellStyle name="Обычный 2 2 6 3 2 4" xfId="19138"/>
    <cellStyle name="Обычный 2 2 6 3 3" xfId="3649"/>
    <cellStyle name="Обычный 2 2 6 3 3 2" xfId="7873"/>
    <cellStyle name="Обычный 2 2 6 3 3 2 2" xfId="16321"/>
    <cellStyle name="Обычный 2 2 6 3 3 2 2 2" xfId="33218"/>
    <cellStyle name="Обычный 2 2 6 3 3 2 3" xfId="24770"/>
    <cellStyle name="Обычный 2 2 6 3 3 3" xfId="12097"/>
    <cellStyle name="Обычный 2 2 6 3 3 3 2" xfId="28994"/>
    <cellStyle name="Обычный 2 2 6 3 3 4" xfId="20546"/>
    <cellStyle name="Обычный 2 2 6 3 4" xfId="5057"/>
    <cellStyle name="Обычный 2 2 6 3 4 2" xfId="13505"/>
    <cellStyle name="Обычный 2 2 6 3 4 2 2" xfId="30402"/>
    <cellStyle name="Обычный 2 2 6 3 4 3" xfId="21954"/>
    <cellStyle name="Обычный 2 2 6 3 5" xfId="9281"/>
    <cellStyle name="Обычный 2 2 6 3 5 2" xfId="26178"/>
    <cellStyle name="Обычный 2 2 6 3 6" xfId="17730"/>
    <cellStyle name="Обычный 2 2 6 4" xfId="1537"/>
    <cellStyle name="Обычный 2 2 6 4 2" xfId="5761"/>
    <cellStyle name="Обычный 2 2 6 4 2 2" xfId="14209"/>
    <cellStyle name="Обычный 2 2 6 4 2 2 2" xfId="31106"/>
    <cellStyle name="Обычный 2 2 6 4 2 3" xfId="22658"/>
    <cellStyle name="Обычный 2 2 6 4 3" xfId="9985"/>
    <cellStyle name="Обычный 2 2 6 4 3 2" xfId="26882"/>
    <cellStyle name="Обычный 2 2 6 4 4" xfId="18434"/>
    <cellStyle name="Обычный 2 2 6 5" xfId="2945"/>
    <cellStyle name="Обычный 2 2 6 5 2" xfId="7169"/>
    <cellStyle name="Обычный 2 2 6 5 2 2" xfId="15617"/>
    <cellStyle name="Обычный 2 2 6 5 2 2 2" xfId="32514"/>
    <cellStyle name="Обычный 2 2 6 5 2 3" xfId="24066"/>
    <cellStyle name="Обычный 2 2 6 5 3" xfId="11393"/>
    <cellStyle name="Обычный 2 2 6 5 3 2" xfId="28290"/>
    <cellStyle name="Обычный 2 2 6 5 4" xfId="19842"/>
    <cellStyle name="Обычный 2 2 6 6" xfId="4353"/>
    <cellStyle name="Обычный 2 2 6 6 2" xfId="12801"/>
    <cellStyle name="Обычный 2 2 6 6 2 2" xfId="29698"/>
    <cellStyle name="Обычный 2 2 6 6 3" xfId="21250"/>
    <cellStyle name="Обычный 2 2 6 7" xfId="8577"/>
    <cellStyle name="Обычный 2 2 6 7 2" xfId="25474"/>
    <cellStyle name="Обычный 2 2 6 8" xfId="17026"/>
    <cellStyle name="Обычный 2 2 6 9" xfId="33923"/>
    <cellStyle name="Обычный 2 2 7" xfId="422"/>
    <cellStyle name="Обычный 2 2 7 2" xfId="1153"/>
    <cellStyle name="Обычный 2 2 7 2 2" xfId="2562"/>
    <cellStyle name="Обычный 2 2 7 2 2 2" xfId="6786"/>
    <cellStyle name="Обычный 2 2 7 2 2 2 2" xfId="15234"/>
    <cellStyle name="Обычный 2 2 7 2 2 2 2 2" xfId="32131"/>
    <cellStyle name="Обычный 2 2 7 2 2 2 3" xfId="23683"/>
    <cellStyle name="Обычный 2 2 7 2 2 3" xfId="11010"/>
    <cellStyle name="Обычный 2 2 7 2 2 3 2" xfId="27907"/>
    <cellStyle name="Обычный 2 2 7 2 2 4" xfId="19459"/>
    <cellStyle name="Обычный 2 2 7 2 3" xfId="3970"/>
    <cellStyle name="Обычный 2 2 7 2 3 2" xfId="8194"/>
    <cellStyle name="Обычный 2 2 7 2 3 2 2" xfId="16642"/>
    <cellStyle name="Обычный 2 2 7 2 3 2 2 2" xfId="33539"/>
    <cellStyle name="Обычный 2 2 7 2 3 2 3" xfId="25091"/>
    <cellStyle name="Обычный 2 2 7 2 3 3" xfId="12418"/>
    <cellStyle name="Обычный 2 2 7 2 3 3 2" xfId="29315"/>
    <cellStyle name="Обычный 2 2 7 2 3 4" xfId="20867"/>
    <cellStyle name="Обычный 2 2 7 2 4" xfId="5378"/>
    <cellStyle name="Обычный 2 2 7 2 4 2" xfId="13826"/>
    <cellStyle name="Обычный 2 2 7 2 4 2 2" xfId="30723"/>
    <cellStyle name="Обычный 2 2 7 2 4 3" xfId="22275"/>
    <cellStyle name="Обычный 2 2 7 2 5" xfId="9602"/>
    <cellStyle name="Обычный 2 2 7 2 5 2" xfId="26499"/>
    <cellStyle name="Обычный 2 2 7 2 6" xfId="18051"/>
    <cellStyle name="Обычный 2 2 7 3" xfId="1858"/>
    <cellStyle name="Обычный 2 2 7 3 2" xfId="6082"/>
    <cellStyle name="Обычный 2 2 7 3 2 2" xfId="14530"/>
    <cellStyle name="Обычный 2 2 7 3 2 2 2" xfId="31427"/>
    <cellStyle name="Обычный 2 2 7 3 2 3" xfId="22979"/>
    <cellStyle name="Обычный 2 2 7 3 3" xfId="10306"/>
    <cellStyle name="Обычный 2 2 7 3 3 2" xfId="27203"/>
    <cellStyle name="Обычный 2 2 7 3 4" xfId="18755"/>
    <cellStyle name="Обычный 2 2 7 4" xfId="3266"/>
    <cellStyle name="Обычный 2 2 7 4 2" xfId="7490"/>
    <cellStyle name="Обычный 2 2 7 4 2 2" xfId="15938"/>
    <cellStyle name="Обычный 2 2 7 4 2 2 2" xfId="32835"/>
    <cellStyle name="Обычный 2 2 7 4 2 3" xfId="24387"/>
    <cellStyle name="Обычный 2 2 7 4 3" xfId="11714"/>
    <cellStyle name="Обычный 2 2 7 4 3 2" xfId="28611"/>
    <cellStyle name="Обычный 2 2 7 4 4" xfId="20163"/>
    <cellStyle name="Обычный 2 2 7 5" xfId="4674"/>
    <cellStyle name="Обычный 2 2 7 5 2" xfId="13122"/>
    <cellStyle name="Обычный 2 2 7 5 2 2" xfId="30019"/>
    <cellStyle name="Обычный 2 2 7 5 3" xfId="21571"/>
    <cellStyle name="Обычный 2 2 7 6" xfId="8898"/>
    <cellStyle name="Обычный 2 2 7 6 2" xfId="25795"/>
    <cellStyle name="Обычный 2 2 7 7" xfId="17347"/>
    <cellStyle name="Обычный 2 2 7 8" xfId="34244"/>
    <cellStyle name="Обычный 2 2 8" xfId="801"/>
    <cellStyle name="Обычный 2 2 8 2" xfId="2210"/>
    <cellStyle name="Обычный 2 2 8 2 2" xfId="6434"/>
    <cellStyle name="Обычный 2 2 8 2 2 2" xfId="14882"/>
    <cellStyle name="Обычный 2 2 8 2 2 2 2" xfId="31779"/>
    <cellStyle name="Обычный 2 2 8 2 2 3" xfId="23331"/>
    <cellStyle name="Обычный 2 2 8 2 3" xfId="10658"/>
    <cellStyle name="Обычный 2 2 8 2 3 2" xfId="27555"/>
    <cellStyle name="Обычный 2 2 8 2 4" xfId="19107"/>
    <cellStyle name="Обычный 2 2 8 3" xfId="3618"/>
    <cellStyle name="Обычный 2 2 8 3 2" xfId="7842"/>
    <cellStyle name="Обычный 2 2 8 3 2 2" xfId="16290"/>
    <cellStyle name="Обычный 2 2 8 3 2 2 2" xfId="33187"/>
    <cellStyle name="Обычный 2 2 8 3 2 3" xfId="24739"/>
    <cellStyle name="Обычный 2 2 8 3 3" xfId="12066"/>
    <cellStyle name="Обычный 2 2 8 3 3 2" xfId="28963"/>
    <cellStyle name="Обычный 2 2 8 3 4" xfId="20515"/>
    <cellStyle name="Обычный 2 2 8 4" xfId="5026"/>
    <cellStyle name="Обычный 2 2 8 4 2" xfId="13474"/>
    <cellStyle name="Обычный 2 2 8 4 2 2" xfId="30371"/>
    <cellStyle name="Обычный 2 2 8 4 3" xfId="21923"/>
    <cellStyle name="Обычный 2 2 8 5" xfId="9250"/>
    <cellStyle name="Обычный 2 2 8 5 2" xfId="26147"/>
    <cellStyle name="Обычный 2 2 8 6" xfId="17699"/>
    <cellStyle name="Обычный 2 2 9" xfId="1506"/>
    <cellStyle name="Обычный 2 2 9 2" xfId="5730"/>
    <cellStyle name="Обычный 2 2 9 2 2" xfId="14178"/>
    <cellStyle name="Обычный 2 2 9 2 2 2" xfId="31075"/>
    <cellStyle name="Обычный 2 2 9 2 3" xfId="22627"/>
    <cellStyle name="Обычный 2 2 9 3" xfId="9954"/>
    <cellStyle name="Обычный 2 2 9 3 2" xfId="26851"/>
    <cellStyle name="Обычный 2 2 9 4" xfId="18403"/>
    <cellStyle name="Обычный 2 2_Отчет за 2015 год" xfId="38"/>
    <cellStyle name="Обычный 2 3" xfId="39"/>
    <cellStyle name="Обычный 2 3 10" xfId="2946"/>
    <cellStyle name="Обычный 2 3 10 2" xfId="7170"/>
    <cellStyle name="Обычный 2 3 10 2 2" xfId="15618"/>
    <cellStyle name="Обычный 2 3 10 2 2 2" xfId="32515"/>
    <cellStyle name="Обычный 2 3 10 2 3" xfId="24067"/>
    <cellStyle name="Обычный 2 3 10 3" xfId="11394"/>
    <cellStyle name="Обычный 2 3 10 3 2" xfId="28291"/>
    <cellStyle name="Обычный 2 3 10 4" xfId="19843"/>
    <cellStyle name="Обычный 2 3 11" xfId="4354"/>
    <cellStyle name="Обычный 2 3 11 2" xfId="12802"/>
    <cellStyle name="Обычный 2 3 11 2 2" xfId="29699"/>
    <cellStyle name="Обычный 2 3 11 3" xfId="21251"/>
    <cellStyle name="Обычный 2 3 12" xfId="8578"/>
    <cellStyle name="Обычный 2 3 12 2" xfId="25475"/>
    <cellStyle name="Обычный 2 3 13" xfId="17027"/>
    <cellStyle name="Обычный 2 3 14" xfId="33924"/>
    <cellStyle name="Обычный 2 3 2" xfId="40"/>
    <cellStyle name="Обычный 2 3 2 10" xfId="4355"/>
    <cellStyle name="Обычный 2 3 2 10 2" xfId="12803"/>
    <cellStyle name="Обычный 2 3 2 10 2 2" xfId="29700"/>
    <cellStyle name="Обычный 2 3 2 10 3" xfId="21252"/>
    <cellStyle name="Обычный 2 3 2 11" xfId="8579"/>
    <cellStyle name="Обычный 2 3 2 11 2" xfId="25476"/>
    <cellStyle name="Обычный 2 3 2 12" xfId="17028"/>
    <cellStyle name="Обычный 2 3 2 13" xfId="33925"/>
    <cellStyle name="Обычный 2 3 2 2" xfId="41"/>
    <cellStyle name="Обычный 2 3 2 2 10" xfId="8580"/>
    <cellStyle name="Обычный 2 3 2 2 10 2" xfId="25477"/>
    <cellStyle name="Обычный 2 3 2 2 11" xfId="17029"/>
    <cellStyle name="Обычный 2 3 2 2 12" xfId="33926"/>
    <cellStyle name="Обычный 2 3 2 2 2" xfId="42"/>
    <cellStyle name="Обычный 2 3 2 2 2 10" xfId="17030"/>
    <cellStyle name="Обычный 2 3 2 2 2 11" xfId="33927"/>
    <cellStyle name="Обычный 2 3 2 2 2 2" xfId="43"/>
    <cellStyle name="Обычный 2 3 2 2 2 2 10" xfId="33928"/>
    <cellStyle name="Обычный 2 3 2 2 2 2 2" xfId="44"/>
    <cellStyle name="Обычный 2 3 2 2 2 2 2 2" xfId="459"/>
    <cellStyle name="Обычный 2 3 2 2 2 2 2 2 2" xfId="1190"/>
    <cellStyle name="Обычный 2 3 2 2 2 2 2 2 2 2" xfId="2599"/>
    <cellStyle name="Обычный 2 3 2 2 2 2 2 2 2 2 2" xfId="6823"/>
    <cellStyle name="Обычный 2 3 2 2 2 2 2 2 2 2 2 2" xfId="15271"/>
    <cellStyle name="Обычный 2 3 2 2 2 2 2 2 2 2 2 2 2" xfId="32168"/>
    <cellStyle name="Обычный 2 3 2 2 2 2 2 2 2 2 2 3" xfId="23720"/>
    <cellStyle name="Обычный 2 3 2 2 2 2 2 2 2 2 3" xfId="11047"/>
    <cellStyle name="Обычный 2 3 2 2 2 2 2 2 2 2 3 2" xfId="27944"/>
    <cellStyle name="Обычный 2 3 2 2 2 2 2 2 2 2 4" xfId="19496"/>
    <cellStyle name="Обычный 2 3 2 2 2 2 2 2 2 3" xfId="4007"/>
    <cellStyle name="Обычный 2 3 2 2 2 2 2 2 2 3 2" xfId="8231"/>
    <cellStyle name="Обычный 2 3 2 2 2 2 2 2 2 3 2 2" xfId="16679"/>
    <cellStyle name="Обычный 2 3 2 2 2 2 2 2 2 3 2 2 2" xfId="33576"/>
    <cellStyle name="Обычный 2 3 2 2 2 2 2 2 2 3 2 3" xfId="25128"/>
    <cellStyle name="Обычный 2 3 2 2 2 2 2 2 2 3 3" xfId="12455"/>
    <cellStyle name="Обычный 2 3 2 2 2 2 2 2 2 3 3 2" xfId="29352"/>
    <cellStyle name="Обычный 2 3 2 2 2 2 2 2 2 3 4" xfId="20904"/>
    <cellStyle name="Обычный 2 3 2 2 2 2 2 2 2 4" xfId="5415"/>
    <cellStyle name="Обычный 2 3 2 2 2 2 2 2 2 4 2" xfId="13863"/>
    <cellStyle name="Обычный 2 3 2 2 2 2 2 2 2 4 2 2" xfId="30760"/>
    <cellStyle name="Обычный 2 3 2 2 2 2 2 2 2 4 3" xfId="22312"/>
    <cellStyle name="Обычный 2 3 2 2 2 2 2 2 2 5" xfId="9639"/>
    <cellStyle name="Обычный 2 3 2 2 2 2 2 2 2 5 2" xfId="26536"/>
    <cellStyle name="Обычный 2 3 2 2 2 2 2 2 2 6" xfId="18088"/>
    <cellStyle name="Обычный 2 3 2 2 2 2 2 2 3" xfId="1895"/>
    <cellStyle name="Обычный 2 3 2 2 2 2 2 2 3 2" xfId="6119"/>
    <cellStyle name="Обычный 2 3 2 2 2 2 2 2 3 2 2" xfId="14567"/>
    <cellStyle name="Обычный 2 3 2 2 2 2 2 2 3 2 2 2" xfId="31464"/>
    <cellStyle name="Обычный 2 3 2 2 2 2 2 2 3 2 3" xfId="23016"/>
    <cellStyle name="Обычный 2 3 2 2 2 2 2 2 3 3" xfId="10343"/>
    <cellStyle name="Обычный 2 3 2 2 2 2 2 2 3 3 2" xfId="27240"/>
    <cellStyle name="Обычный 2 3 2 2 2 2 2 2 3 4" xfId="18792"/>
    <cellStyle name="Обычный 2 3 2 2 2 2 2 2 4" xfId="3303"/>
    <cellStyle name="Обычный 2 3 2 2 2 2 2 2 4 2" xfId="7527"/>
    <cellStyle name="Обычный 2 3 2 2 2 2 2 2 4 2 2" xfId="15975"/>
    <cellStyle name="Обычный 2 3 2 2 2 2 2 2 4 2 2 2" xfId="32872"/>
    <cellStyle name="Обычный 2 3 2 2 2 2 2 2 4 2 3" xfId="24424"/>
    <cellStyle name="Обычный 2 3 2 2 2 2 2 2 4 3" xfId="11751"/>
    <cellStyle name="Обычный 2 3 2 2 2 2 2 2 4 3 2" xfId="28648"/>
    <cellStyle name="Обычный 2 3 2 2 2 2 2 2 4 4" xfId="20200"/>
    <cellStyle name="Обычный 2 3 2 2 2 2 2 2 5" xfId="4711"/>
    <cellStyle name="Обычный 2 3 2 2 2 2 2 2 5 2" xfId="13159"/>
    <cellStyle name="Обычный 2 3 2 2 2 2 2 2 5 2 2" xfId="30056"/>
    <cellStyle name="Обычный 2 3 2 2 2 2 2 2 5 3" xfId="21608"/>
    <cellStyle name="Обычный 2 3 2 2 2 2 2 2 6" xfId="8935"/>
    <cellStyle name="Обычный 2 3 2 2 2 2 2 2 6 2" xfId="25832"/>
    <cellStyle name="Обычный 2 3 2 2 2 2 2 2 7" xfId="17384"/>
    <cellStyle name="Обычный 2 3 2 2 2 2 2 2 8" xfId="34281"/>
    <cellStyle name="Обычный 2 3 2 2 2 2 2 3" xfId="838"/>
    <cellStyle name="Обычный 2 3 2 2 2 2 2 3 2" xfId="2247"/>
    <cellStyle name="Обычный 2 3 2 2 2 2 2 3 2 2" xfId="6471"/>
    <cellStyle name="Обычный 2 3 2 2 2 2 2 3 2 2 2" xfId="14919"/>
    <cellStyle name="Обычный 2 3 2 2 2 2 2 3 2 2 2 2" xfId="31816"/>
    <cellStyle name="Обычный 2 3 2 2 2 2 2 3 2 2 3" xfId="23368"/>
    <cellStyle name="Обычный 2 3 2 2 2 2 2 3 2 3" xfId="10695"/>
    <cellStyle name="Обычный 2 3 2 2 2 2 2 3 2 3 2" xfId="27592"/>
    <cellStyle name="Обычный 2 3 2 2 2 2 2 3 2 4" xfId="19144"/>
    <cellStyle name="Обычный 2 3 2 2 2 2 2 3 3" xfId="3655"/>
    <cellStyle name="Обычный 2 3 2 2 2 2 2 3 3 2" xfId="7879"/>
    <cellStyle name="Обычный 2 3 2 2 2 2 2 3 3 2 2" xfId="16327"/>
    <cellStyle name="Обычный 2 3 2 2 2 2 2 3 3 2 2 2" xfId="33224"/>
    <cellStyle name="Обычный 2 3 2 2 2 2 2 3 3 2 3" xfId="24776"/>
    <cellStyle name="Обычный 2 3 2 2 2 2 2 3 3 3" xfId="12103"/>
    <cellStyle name="Обычный 2 3 2 2 2 2 2 3 3 3 2" xfId="29000"/>
    <cellStyle name="Обычный 2 3 2 2 2 2 2 3 3 4" xfId="20552"/>
    <cellStyle name="Обычный 2 3 2 2 2 2 2 3 4" xfId="5063"/>
    <cellStyle name="Обычный 2 3 2 2 2 2 2 3 4 2" xfId="13511"/>
    <cellStyle name="Обычный 2 3 2 2 2 2 2 3 4 2 2" xfId="30408"/>
    <cellStyle name="Обычный 2 3 2 2 2 2 2 3 4 3" xfId="21960"/>
    <cellStyle name="Обычный 2 3 2 2 2 2 2 3 5" xfId="9287"/>
    <cellStyle name="Обычный 2 3 2 2 2 2 2 3 5 2" xfId="26184"/>
    <cellStyle name="Обычный 2 3 2 2 2 2 2 3 6" xfId="17736"/>
    <cellStyle name="Обычный 2 3 2 2 2 2 2 4" xfId="1543"/>
    <cellStyle name="Обычный 2 3 2 2 2 2 2 4 2" xfId="5767"/>
    <cellStyle name="Обычный 2 3 2 2 2 2 2 4 2 2" xfId="14215"/>
    <cellStyle name="Обычный 2 3 2 2 2 2 2 4 2 2 2" xfId="31112"/>
    <cellStyle name="Обычный 2 3 2 2 2 2 2 4 2 3" xfId="22664"/>
    <cellStyle name="Обычный 2 3 2 2 2 2 2 4 3" xfId="9991"/>
    <cellStyle name="Обычный 2 3 2 2 2 2 2 4 3 2" xfId="26888"/>
    <cellStyle name="Обычный 2 3 2 2 2 2 2 4 4" xfId="18440"/>
    <cellStyle name="Обычный 2 3 2 2 2 2 2 5" xfId="2951"/>
    <cellStyle name="Обычный 2 3 2 2 2 2 2 5 2" xfId="7175"/>
    <cellStyle name="Обычный 2 3 2 2 2 2 2 5 2 2" xfId="15623"/>
    <cellStyle name="Обычный 2 3 2 2 2 2 2 5 2 2 2" xfId="32520"/>
    <cellStyle name="Обычный 2 3 2 2 2 2 2 5 2 3" xfId="24072"/>
    <cellStyle name="Обычный 2 3 2 2 2 2 2 5 3" xfId="11399"/>
    <cellStyle name="Обычный 2 3 2 2 2 2 2 5 3 2" xfId="28296"/>
    <cellStyle name="Обычный 2 3 2 2 2 2 2 5 4" xfId="19848"/>
    <cellStyle name="Обычный 2 3 2 2 2 2 2 6" xfId="4359"/>
    <cellStyle name="Обычный 2 3 2 2 2 2 2 6 2" xfId="12807"/>
    <cellStyle name="Обычный 2 3 2 2 2 2 2 6 2 2" xfId="29704"/>
    <cellStyle name="Обычный 2 3 2 2 2 2 2 6 3" xfId="21256"/>
    <cellStyle name="Обычный 2 3 2 2 2 2 2 7" xfId="8583"/>
    <cellStyle name="Обычный 2 3 2 2 2 2 2 7 2" xfId="25480"/>
    <cellStyle name="Обычный 2 3 2 2 2 2 2 8" xfId="17032"/>
    <cellStyle name="Обычный 2 3 2 2 2 2 2 9" xfId="33929"/>
    <cellStyle name="Обычный 2 3 2 2 2 2 3" xfId="458"/>
    <cellStyle name="Обычный 2 3 2 2 2 2 3 2" xfId="1189"/>
    <cellStyle name="Обычный 2 3 2 2 2 2 3 2 2" xfId="2598"/>
    <cellStyle name="Обычный 2 3 2 2 2 2 3 2 2 2" xfId="6822"/>
    <cellStyle name="Обычный 2 3 2 2 2 2 3 2 2 2 2" xfId="15270"/>
    <cellStyle name="Обычный 2 3 2 2 2 2 3 2 2 2 2 2" xfId="32167"/>
    <cellStyle name="Обычный 2 3 2 2 2 2 3 2 2 2 3" xfId="23719"/>
    <cellStyle name="Обычный 2 3 2 2 2 2 3 2 2 3" xfId="11046"/>
    <cellStyle name="Обычный 2 3 2 2 2 2 3 2 2 3 2" xfId="27943"/>
    <cellStyle name="Обычный 2 3 2 2 2 2 3 2 2 4" xfId="19495"/>
    <cellStyle name="Обычный 2 3 2 2 2 2 3 2 3" xfId="4006"/>
    <cellStyle name="Обычный 2 3 2 2 2 2 3 2 3 2" xfId="8230"/>
    <cellStyle name="Обычный 2 3 2 2 2 2 3 2 3 2 2" xfId="16678"/>
    <cellStyle name="Обычный 2 3 2 2 2 2 3 2 3 2 2 2" xfId="33575"/>
    <cellStyle name="Обычный 2 3 2 2 2 2 3 2 3 2 3" xfId="25127"/>
    <cellStyle name="Обычный 2 3 2 2 2 2 3 2 3 3" xfId="12454"/>
    <cellStyle name="Обычный 2 3 2 2 2 2 3 2 3 3 2" xfId="29351"/>
    <cellStyle name="Обычный 2 3 2 2 2 2 3 2 3 4" xfId="20903"/>
    <cellStyle name="Обычный 2 3 2 2 2 2 3 2 4" xfId="5414"/>
    <cellStyle name="Обычный 2 3 2 2 2 2 3 2 4 2" xfId="13862"/>
    <cellStyle name="Обычный 2 3 2 2 2 2 3 2 4 2 2" xfId="30759"/>
    <cellStyle name="Обычный 2 3 2 2 2 2 3 2 4 3" xfId="22311"/>
    <cellStyle name="Обычный 2 3 2 2 2 2 3 2 5" xfId="9638"/>
    <cellStyle name="Обычный 2 3 2 2 2 2 3 2 5 2" xfId="26535"/>
    <cellStyle name="Обычный 2 3 2 2 2 2 3 2 6" xfId="18087"/>
    <cellStyle name="Обычный 2 3 2 2 2 2 3 3" xfId="1894"/>
    <cellStyle name="Обычный 2 3 2 2 2 2 3 3 2" xfId="6118"/>
    <cellStyle name="Обычный 2 3 2 2 2 2 3 3 2 2" xfId="14566"/>
    <cellStyle name="Обычный 2 3 2 2 2 2 3 3 2 2 2" xfId="31463"/>
    <cellStyle name="Обычный 2 3 2 2 2 2 3 3 2 3" xfId="23015"/>
    <cellStyle name="Обычный 2 3 2 2 2 2 3 3 3" xfId="10342"/>
    <cellStyle name="Обычный 2 3 2 2 2 2 3 3 3 2" xfId="27239"/>
    <cellStyle name="Обычный 2 3 2 2 2 2 3 3 4" xfId="18791"/>
    <cellStyle name="Обычный 2 3 2 2 2 2 3 4" xfId="3302"/>
    <cellStyle name="Обычный 2 3 2 2 2 2 3 4 2" xfId="7526"/>
    <cellStyle name="Обычный 2 3 2 2 2 2 3 4 2 2" xfId="15974"/>
    <cellStyle name="Обычный 2 3 2 2 2 2 3 4 2 2 2" xfId="32871"/>
    <cellStyle name="Обычный 2 3 2 2 2 2 3 4 2 3" xfId="24423"/>
    <cellStyle name="Обычный 2 3 2 2 2 2 3 4 3" xfId="11750"/>
    <cellStyle name="Обычный 2 3 2 2 2 2 3 4 3 2" xfId="28647"/>
    <cellStyle name="Обычный 2 3 2 2 2 2 3 4 4" xfId="20199"/>
    <cellStyle name="Обычный 2 3 2 2 2 2 3 5" xfId="4710"/>
    <cellStyle name="Обычный 2 3 2 2 2 2 3 5 2" xfId="13158"/>
    <cellStyle name="Обычный 2 3 2 2 2 2 3 5 2 2" xfId="30055"/>
    <cellStyle name="Обычный 2 3 2 2 2 2 3 5 3" xfId="21607"/>
    <cellStyle name="Обычный 2 3 2 2 2 2 3 6" xfId="8934"/>
    <cellStyle name="Обычный 2 3 2 2 2 2 3 6 2" xfId="25831"/>
    <cellStyle name="Обычный 2 3 2 2 2 2 3 7" xfId="17383"/>
    <cellStyle name="Обычный 2 3 2 2 2 2 3 8" xfId="34280"/>
    <cellStyle name="Обычный 2 3 2 2 2 2 4" xfId="837"/>
    <cellStyle name="Обычный 2 3 2 2 2 2 4 2" xfId="2246"/>
    <cellStyle name="Обычный 2 3 2 2 2 2 4 2 2" xfId="6470"/>
    <cellStyle name="Обычный 2 3 2 2 2 2 4 2 2 2" xfId="14918"/>
    <cellStyle name="Обычный 2 3 2 2 2 2 4 2 2 2 2" xfId="31815"/>
    <cellStyle name="Обычный 2 3 2 2 2 2 4 2 2 3" xfId="23367"/>
    <cellStyle name="Обычный 2 3 2 2 2 2 4 2 3" xfId="10694"/>
    <cellStyle name="Обычный 2 3 2 2 2 2 4 2 3 2" xfId="27591"/>
    <cellStyle name="Обычный 2 3 2 2 2 2 4 2 4" xfId="19143"/>
    <cellStyle name="Обычный 2 3 2 2 2 2 4 3" xfId="3654"/>
    <cellStyle name="Обычный 2 3 2 2 2 2 4 3 2" xfId="7878"/>
    <cellStyle name="Обычный 2 3 2 2 2 2 4 3 2 2" xfId="16326"/>
    <cellStyle name="Обычный 2 3 2 2 2 2 4 3 2 2 2" xfId="33223"/>
    <cellStyle name="Обычный 2 3 2 2 2 2 4 3 2 3" xfId="24775"/>
    <cellStyle name="Обычный 2 3 2 2 2 2 4 3 3" xfId="12102"/>
    <cellStyle name="Обычный 2 3 2 2 2 2 4 3 3 2" xfId="28999"/>
    <cellStyle name="Обычный 2 3 2 2 2 2 4 3 4" xfId="20551"/>
    <cellStyle name="Обычный 2 3 2 2 2 2 4 4" xfId="5062"/>
    <cellStyle name="Обычный 2 3 2 2 2 2 4 4 2" xfId="13510"/>
    <cellStyle name="Обычный 2 3 2 2 2 2 4 4 2 2" xfId="30407"/>
    <cellStyle name="Обычный 2 3 2 2 2 2 4 4 3" xfId="21959"/>
    <cellStyle name="Обычный 2 3 2 2 2 2 4 5" xfId="9286"/>
    <cellStyle name="Обычный 2 3 2 2 2 2 4 5 2" xfId="26183"/>
    <cellStyle name="Обычный 2 3 2 2 2 2 4 6" xfId="17735"/>
    <cellStyle name="Обычный 2 3 2 2 2 2 5" xfId="1542"/>
    <cellStyle name="Обычный 2 3 2 2 2 2 5 2" xfId="5766"/>
    <cellStyle name="Обычный 2 3 2 2 2 2 5 2 2" xfId="14214"/>
    <cellStyle name="Обычный 2 3 2 2 2 2 5 2 2 2" xfId="31111"/>
    <cellStyle name="Обычный 2 3 2 2 2 2 5 2 3" xfId="22663"/>
    <cellStyle name="Обычный 2 3 2 2 2 2 5 3" xfId="9990"/>
    <cellStyle name="Обычный 2 3 2 2 2 2 5 3 2" xfId="26887"/>
    <cellStyle name="Обычный 2 3 2 2 2 2 5 4" xfId="18439"/>
    <cellStyle name="Обычный 2 3 2 2 2 2 6" xfId="2950"/>
    <cellStyle name="Обычный 2 3 2 2 2 2 6 2" xfId="7174"/>
    <cellStyle name="Обычный 2 3 2 2 2 2 6 2 2" xfId="15622"/>
    <cellStyle name="Обычный 2 3 2 2 2 2 6 2 2 2" xfId="32519"/>
    <cellStyle name="Обычный 2 3 2 2 2 2 6 2 3" xfId="24071"/>
    <cellStyle name="Обычный 2 3 2 2 2 2 6 3" xfId="11398"/>
    <cellStyle name="Обычный 2 3 2 2 2 2 6 3 2" xfId="28295"/>
    <cellStyle name="Обычный 2 3 2 2 2 2 6 4" xfId="19847"/>
    <cellStyle name="Обычный 2 3 2 2 2 2 7" xfId="4358"/>
    <cellStyle name="Обычный 2 3 2 2 2 2 7 2" xfId="12806"/>
    <cellStyle name="Обычный 2 3 2 2 2 2 7 2 2" xfId="29703"/>
    <cellStyle name="Обычный 2 3 2 2 2 2 7 3" xfId="21255"/>
    <cellStyle name="Обычный 2 3 2 2 2 2 8" xfId="8582"/>
    <cellStyle name="Обычный 2 3 2 2 2 2 8 2" xfId="25479"/>
    <cellStyle name="Обычный 2 3 2 2 2 2 9" xfId="17031"/>
    <cellStyle name="Обычный 2 3 2 2 2 3" xfId="45"/>
    <cellStyle name="Обычный 2 3 2 2 2 3 2" xfId="460"/>
    <cellStyle name="Обычный 2 3 2 2 2 3 2 2" xfId="1191"/>
    <cellStyle name="Обычный 2 3 2 2 2 3 2 2 2" xfId="2600"/>
    <cellStyle name="Обычный 2 3 2 2 2 3 2 2 2 2" xfId="6824"/>
    <cellStyle name="Обычный 2 3 2 2 2 3 2 2 2 2 2" xfId="15272"/>
    <cellStyle name="Обычный 2 3 2 2 2 3 2 2 2 2 2 2" xfId="32169"/>
    <cellStyle name="Обычный 2 3 2 2 2 3 2 2 2 2 3" xfId="23721"/>
    <cellStyle name="Обычный 2 3 2 2 2 3 2 2 2 3" xfId="11048"/>
    <cellStyle name="Обычный 2 3 2 2 2 3 2 2 2 3 2" xfId="27945"/>
    <cellStyle name="Обычный 2 3 2 2 2 3 2 2 2 4" xfId="19497"/>
    <cellStyle name="Обычный 2 3 2 2 2 3 2 2 3" xfId="4008"/>
    <cellStyle name="Обычный 2 3 2 2 2 3 2 2 3 2" xfId="8232"/>
    <cellStyle name="Обычный 2 3 2 2 2 3 2 2 3 2 2" xfId="16680"/>
    <cellStyle name="Обычный 2 3 2 2 2 3 2 2 3 2 2 2" xfId="33577"/>
    <cellStyle name="Обычный 2 3 2 2 2 3 2 2 3 2 3" xfId="25129"/>
    <cellStyle name="Обычный 2 3 2 2 2 3 2 2 3 3" xfId="12456"/>
    <cellStyle name="Обычный 2 3 2 2 2 3 2 2 3 3 2" xfId="29353"/>
    <cellStyle name="Обычный 2 3 2 2 2 3 2 2 3 4" xfId="20905"/>
    <cellStyle name="Обычный 2 3 2 2 2 3 2 2 4" xfId="5416"/>
    <cellStyle name="Обычный 2 3 2 2 2 3 2 2 4 2" xfId="13864"/>
    <cellStyle name="Обычный 2 3 2 2 2 3 2 2 4 2 2" xfId="30761"/>
    <cellStyle name="Обычный 2 3 2 2 2 3 2 2 4 3" xfId="22313"/>
    <cellStyle name="Обычный 2 3 2 2 2 3 2 2 5" xfId="9640"/>
    <cellStyle name="Обычный 2 3 2 2 2 3 2 2 5 2" xfId="26537"/>
    <cellStyle name="Обычный 2 3 2 2 2 3 2 2 6" xfId="18089"/>
    <cellStyle name="Обычный 2 3 2 2 2 3 2 3" xfId="1896"/>
    <cellStyle name="Обычный 2 3 2 2 2 3 2 3 2" xfId="6120"/>
    <cellStyle name="Обычный 2 3 2 2 2 3 2 3 2 2" xfId="14568"/>
    <cellStyle name="Обычный 2 3 2 2 2 3 2 3 2 2 2" xfId="31465"/>
    <cellStyle name="Обычный 2 3 2 2 2 3 2 3 2 3" xfId="23017"/>
    <cellStyle name="Обычный 2 3 2 2 2 3 2 3 3" xfId="10344"/>
    <cellStyle name="Обычный 2 3 2 2 2 3 2 3 3 2" xfId="27241"/>
    <cellStyle name="Обычный 2 3 2 2 2 3 2 3 4" xfId="18793"/>
    <cellStyle name="Обычный 2 3 2 2 2 3 2 4" xfId="3304"/>
    <cellStyle name="Обычный 2 3 2 2 2 3 2 4 2" xfId="7528"/>
    <cellStyle name="Обычный 2 3 2 2 2 3 2 4 2 2" xfId="15976"/>
    <cellStyle name="Обычный 2 3 2 2 2 3 2 4 2 2 2" xfId="32873"/>
    <cellStyle name="Обычный 2 3 2 2 2 3 2 4 2 3" xfId="24425"/>
    <cellStyle name="Обычный 2 3 2 2 2 3 2 4 3" xfId="11752"/>
    <cellStyle name="Обычный 2 3 2 2 2 3 2 4 3 2" xfId="28649"/>
    <cellStyle name="Обычный 2 3 2 2 2 3 2 4 4" xfId="20201"/>
    <cellStyle name="Обычный 2 3 2 2 2 3 2 5" xfId="4712"/>
    <cellStyle name="Обычный 2 3 2 2 2 3 2 5 2" xfId="13160"/>
    <cellStyle name="Обычный 2 3 2 2 2 3 2 5 2 2" xfId="30057"/>
    <cellStyle name="Обычный 2 3 2 2 2 3 2 5 3" xfId="21609"/>
    <cellStyle name="Обычный 2 3 2 2 2 3 2 6" xfId="8936"/>
    <cellStyle name="Обычный 2 3 2 2 2 3 2 6 2" xfId="25833"/>
    <cellStyle name="Обычный 2 3 2 2 2 3 2 7" xfId="17385"/>
    <cellStyle name="Обычный 2 3 2 2 2 3 2 8" xfId="34282"/>
    <cellStyle name="Обычный 2 3 2 2 2 3 3" xfId="839"/>
    <cellStyle name="Обычный 2 3 2 2 2 3 3 2" xfId="2248"/>
    <cellStyle name="Обычный 2 3 2 2 2 3 3 2 2" xfId="6472"/>
    <cellStyle name="Обычный 2 3 2 2 2 3 3 2 2 2" xfId="14920"/>
    <cellStyle name="Обычный 2 3 2 2 2 3 3 2 2 2 2" xfId="31817"/>
    <cellStyle name="Обычный 2 3 2 2 2 3 3 2 2 3" xfId="23369"/>
    <cellStyle name="Обычный 2 3 2 2 2 3 3 2 3" xfId="10696"/>
    <cellStyle name="Обычный 2 3 2 2 2 3 3 2 3 2" xfId="27593"/>
    <cellStyle name="Обычный 2 3 2 2 2 3 3 2 4" xfId="19145"/>
    <cellStyle name="Обычный 2 3 2 2 2 3 3 3" xfId="3656"/>
    <cellStyle name="Обычный 2 3 2 2 2 3 3 3 2" xfId="7880"/>
    <cellStyle name="Обычный 2 3 2 2 2 3 3 3 2 2" xfId="16328"/>
    <cellStyle name="Обычный 2 3 2 2 2 3 3 3 2 2 2" xfId="33225"/>
    <cellStyle name="Обычный 2 3 2 2 2 3 3 3 2 3" xfId="24777"/>
    <cellStyle name="Обычный 2 3 2 2 2 3 3 3 3" xfId="12104"/>
    <cellStyle name="Обычный 2 3 2 2 2 3 3 3 3 2" xfId="29001"/>
    <cellStyle name="Обычный 2 3 2 2 2 3 3 3 4" xfId="20553"/>
    <cellStyle name="Обычный 2 3 2 2 2 3 3 4" xfId="5064"/>
    <cellStyle name="Обычный 2 3 2 2 2 3 3 4 2" xfId="13512"/>
    <cellStyle name="Обычный 2 3 2 2 2 3 3 4 2 2" xfId="30409"/>
    <cellStyle name="Обычный 2 3 2 2 2 3 3 4 3" xfId="21961"/>
    <cellStyle name="Обычный 2 3 2 2 2 3 3 5" xfId="9288"/>
    <cellStyle name="Обычный 2 3 2 2 2 3 3 5 2" xfId="26185"/>
    <cellStyle name="Обычный 2 3 2 2 2 3 3 6" xfId="17737"/>
    <cellStyle name="Обычный 2 3 2 2 2 3 4" xfId="1544"/>
    <cellStyle name="Обычный 2 3 2 2 2 3 4 2" xfId="5768"/>
    <cellStyle name="Обычный 2 3 2 2 2 3 4 2 2" xfId="14216"/>
    <cellStyle name="Обычный 2 3 2 2 2 3 4 2 2 2" xfId="31113"/>
    <cellStyle name="Обычный 2 3 2 2 2 3 4 2 3" xfId="22665"/>
    <cellStyle name="Обычный 2 3 2 2 2 3 4 3" xfId="9992"/>
    <cellStyle name="Обычный 2 3 2 2 2 3 4 3 2" xfId="26889"/>
    <cellStyle name="Обычный 2 3 2 2 2 3 4 4" xfId="18441"/>
    <cellStyle name="Обычный 2 3 2 2 2 3 5" xfId="2952"/>
    <cellStyle name="Обычный 2 3 2 2 2 3 5 2" xfId="7176"/>
    <cellStyle name="Обычный 2 3 2 2 2 3 5 2 2" xfId="15624"/>
    <cellStyle name="Обычный 2 3 2 2 2 3 5 2 2 2" xfId="32521"/>
    <cellStyle name="Обычный 2 3 2 2 2 3 5 2 3" xfId="24073"/>
    <cellStyle name="Обычный 2 3 2 2 2 3 5 3" xfId="11400"/>
    <cellStyle name="Обычный 2 3 2 2 2 3 5 3 2" xfId="28297"/>
    <cellStyle name="Обычный 2 3 2 2 2 3 5 4" xfId="19849"/>
    <cellStyle name="Обычный 2 3 2 2 2 3 6" xfId="4360"/>
    <cellStyle name="Обычный 2 3 2 2 2 3 6 2" xfId="12808"/>
    <cellStyle name="Обычный 2 3 2 2 2 3 6 2 2" xfId="29705"/>
    <cellStyle name="Обычный 2 3 2 2 2 3 6 3" xfId="21257"/>
    <cellStyle name="Обычный 2 3 2 2 2 3 7" xfId="8584"/>
    <cellStyle name="Обычный 2 3 2 2 2 3 7 2" xfId="25481"/>
    <cellStyle name="Обычный 2 3 2 2 2 3 8" xfId="17033"/>
    <cellStyle name="Обычный 2 3 2 2 2 3 9" xfId="33930"/>
    <cellStyle name="Обычный 2 3 2 2 2 4" xfId="457"/>
    <cellStyle name="Обычный 2 3 2 2 2 4 2" xfId="1188"/>
    <cellStyle name="Обычный 2 3 2 2 2 4 2 2" xfId="2597"/>
    <cellStyle name="Обычный 2 3 2 2 2 4 2 2 2" xfId="6821"/>
    <cellStyle name="Обычный 2 3 2 2 2 4 2 2 2 2" xfId="15269"/>
    <cellStyle name="Обычный 2 3 2 2 2 4 2 2 2 2 2" xfId="32166"/>
    <cellStyle name="Обычный 2 3 2 2 2 4 2 2 2 3" xfId="23718"/>
    <cellStyle name="Обычный 2 3 2 2 2 4 2 2 3" xfId="11045"/>
    <cellStyle name="Обычный 2 3 2 2 2 4 2 2 3 2" xfId="27942"/>
    <cellStyle name="Обычный 2 3 2 2 2 4 2 2 4" xfId="19494"/>
    <cellStyle name="Обычный 2 3 2 2 2 4 2 3" xfId="4005"/>
    <cellStyle name="Обычный 2 3 2 2 2 4 2 3 2" xfId="8229"/>
    <cellStyle name="Обычный 2 3 2 2 2 4 2 3 2 2" xfId="16677"/>
    <cellStyle name="Обычный 2 3 2 2 2 4 2 3 2 2 2" xfId="33574"/>
    <cellStyle name="Обычный 2 3 2 2 2 4 2 3 2 3" xfId="25126"/>
    <cellStyle name="Обычный 2 3 2 2 2 4 2 3 3" xfId="12453"/>
    <cellStyle name="Обычный 2 3 2 2 2 4 2 3 3 2" xfId="29350"/>
    <cellStyle name="Обычный 2 3 2 2 2 4 2 3 4" xfId="20902"/>
    <cellStyle name="Обычный 2 3 2 2 2 4 2 4" xfId="5413"/>
    <cellStyle name="Обычный 2 3 2 2 2 4 2 4 2" xfId="13861"/>
    <cellStyle name="Обычный 2 3 2 2 2 4 2 4 2 2" xfId="30758"/>
    <cellStyle name="Обычный 2 3 2 2 2 4 2 4 3" xfId="22310"/>
    <cellStyle name="Обычный 2 3 2 2 2 4 2 5" xfId="9637"/>
    <cellStyle name="Обычный 2 3 2 2 2 4 2 5 2" xfId="26534"/>
    <cellStyle name="Обычный 2 3 2 2 2 4 2 6" xfId="18086"/>
    <cellStyle name="Обычный 2 3 2 2 2 4 3" xfId="1893"/>
    <cellStyle name="Обычный 2 3 2 2 2 4 3 2" xfId="6117"/>
    <cellStyle name="Обычный 2 3 2 2 2 4 3 2 2" xfId="14565"/>
    <cellStyle name="Обычный 2 3 2 2 2 4 3 2 2 2" xfId="31462"/>
    <cellStyle name="Обычный 2 3 2 2 2 4 3 2 3" xfId="23014"/>
    <cellStyle name="Обычный 2 3 2 2 2 4 3 3" xfId="10341"/>
    <cellStyle name="Обычный 2 3 2 2 2 4 3 3 2" xfId="27238"/>
    <cellStyle name="Обычный 2 3 2 2 2 4 3 4" xfId="18790"/>
    <cellStyle name="Обычный 2 3 2 2 2 4 4" xfId="3301"/>
    <cellStyle name="Обычный 2 3 2 2 2 4 4 2" xfId="7525"/>
    <cellStyle name="Обычный 2 3 2 2 2 4 4 2 2" xfId="15973"/>
    <cellStyle name="Обычный 2 3 2 2 2 4 4 2 2 2" xfId="32870"/>
    <cellStyle name="Обычный 2 3 2 2 2 4 4 2 3" xfId="24422"/>
    <cellStyle name="Обычный 2 3 2 2 2 4 4 3" xfId="11749"/>
    <cellStyle name="Обычный 2 3 2 2 2 4 4 3 2" xfId="28646"/>
    <cellStyle name="Обычный 2 3 2 2 2 4 4 4" xfId="20198"/>
    <cellStyle name="Обычный 2 3 2 2 2 4 5" xfId="4709"/>
    <cellStyle name="Обычный 2 3 2 2 2 4 5 2" xfId="13157"/>
    <cellStyle name="Обычный 2 3 2 2 2 4 5 2 2" xfId="30054"/>
    <cellStyle name="Обычный 2 3 2 2 2 4 5 3" xfId="21606"/>
    <cellStyle name="Обычный 2 3 2 2 2 4 6" xfId="8933"/>
    <cellStyle name="Обычный 2 3 2 2 2 4 6 2" xfId="25830"/>
    <cellStyle name="Обычный 2 3 2 2 2 4 7" xfId="17382"/>
    <cellStyle name="Обычный 2 3 2 2 2 4 8" xfId="34279"/>
    <cellStyle name="Обычный 2 3 2 2 2 5" xfId="836"/>
    <cellStyle name="Обычный 2 3 2 2 2 5 2" xfId="2245"/>
    <cellStyle name="Обычный 2 3 2 2 2 5 2 2" xfId="6469"/>
    <cellStyle name="Обычный 2 3 2 2 2 5 2 2 2" xfId="14917"/>
    <cellStyle name="Обычный 2 3 2 2 2 5 2 2 2 2" xfId="31814"/>
    <cellStyle name="Обычный 2 3 2 2 2 5 2 2 3" xfId="23366"/>
    <cellStyle name="Обычный 2 3 2 2 2 5 2 3" xfId="10693"/>
    <cellStyle name="Обычный 2 3 2 2 2 5 2 3 2" xfId="27590"/>
    <cellStyle name="Обычный 2 3 2 2 2 5 2 4" xfId="19142"/>
    <cellStyle name="Обычный 2 3 2 2 2 5 3" xfId="3653"/>
    <cellStyle name="Обычный 2 3 2 2 2 5 3 2" xfId="7877"/>
    <cellStyle name="Обычный 2 3 2 2 2 5 3 2 2" xfId="16325"/>
    <cellStyle name="Обычный 2 3 2 2 2 5 3 2 2 2" xfId="33222"/>
    <cellStyle name="Обычный 2 3 2 2 2 5 3 2 3" xfId="24774"/>
    <cellStyle name="Обычный 2 3 2 2 2 5 3 3" xfId="12101"/>
    <cellStyle name="Обычный 2 3 2 2 2 5 3 3 2" xfId="28998"/>
    <cellStyle name="Обычный 2 3 2 2 2 5 3 4" xfId="20550"/>
    <cellStyle name="Обычный 2 3 2 2 2 5 4" xfId="5061"/>
    <cellStyle name="Обычный 2 3 2 2 2 5 4 2" xfId="13509"/>
    <cellStyle name="Обычный 2 3 2 2 2 5 4 2 2" xfId="30406"/>
    <cellStyle name="Обычный 2 3 2 2 2 5 4 3" xfId="21958"/>
    <cellStyle name="Обычный 2 3 2 2 2 5 5" xfId="9285"/>
    <cellStyle name="Обычный 2 3 2 2 2 5 5 2" xfId="26182"/>
    <cellStyle name="Обычный 2 3 2 2 2 5 6" xfId="17734"/>
    <cellStyle name="Обычный 2 3 2 2 2 6" xfId="1541"/>
    <cellStyle name="Обычный 2 3 2 2 2 6 2" xfId="5765"/>
    <cellStyle name="Обычный 2 3 2 2 2 6 2 2" xfId="14213"/>
    <cellStyle name="Обычный 2 3 2 2 2 6 2 2 2" xfId="31110"/>
    <cellStyle name="Обычный 2 3 2 2 2 6 2 3" xfId="22662"/>
    <cellStyle name="Обычный 2 3 2 2 2 6 3" xfId="9989"/>
    <cellStyle name="Обычный 2 3 2 2 2 6 3 2" xfId="26886"/>
    <cellStyle name="Обычный 2 3 2 2 2 6 4" xfId="18438"/>
    <cellStyle name="Обычный 2 3 2 2 2 7" xfId="2949"/>
    <cellStyle name="Обычный 2 3 2 2 2 7 2" xfId="7173"/>
    <cellStyle name="Обычный 2 3 2 2 2 7 2 2" xfId="15621"/>
    <cellStyle name="Обычный 2 3 2 2 2 7 2 2 2" xfId="32518"/>
    <cellStyle name="Обычный 2 3 2 2 2 7 2 3" xfId="24070"/>
    <cellStyle name="Обычный 2 3 2 2 2 7 3" xfId="11397"/>
    <cellStyle name="Обычный 2 3 2 2 2 7 3 2" xfId="28294"/>
    <cellStyle name="Обычный 2 3 2 2 2 7 4" xfId="19846"/>
    <cellStyle name="Обычный 2 3 2 2 2 8" xfId="4357"/>
    <cellStyle name="Обычный 2 3 2 2 2 8 2" xfId="12805"/>
    <cellStyle name="Обычный 2 3 2 2 2 8 2 2" xfId="29702"/>
    <cellStyle name="Обычный 2 3 2 2 2 8 3" xfId="21254"/>
    <cellStyle name="Обычный 2 3 2 2 2 9" xfId="8581"/>
    <cellStyle name="Обычный 2 3 2 2 2 9 2" xfId="25478"/>
    <cellStyle name="Обычный 2 3 2 2 3" xfId="46"/>
    <cellStyle name="Обычный 2 3 2 2 3 10" xfId="33931"/>
    <cellStyle name="Обычный 2 3 2 2 3 2" xfId="47"/>
    <cellStyle name="Обычный 2 3 2 2 3 2 2" xfId="462"/>
    <cellStyle name="Обычный 2 3 2 2 3 2 2 2" xfId="1193"/>
    <cellStyle name="Обычный 2 3 2 2 3 2 2 2 2" xfId="2602"/>
    <cellStyle name="Обычный 2 3 2 2 3 2 2 2 2 2" xfId="6826"/>
    <cellStyle name="Обычный 2 3 2 2 3 2 2 2 2 2 2" xfId="15274"/>
    <cellStyle name="Обычный 2 3 2 2 3 2 2 2 2 2 2 2" xfId="32171"/>
    <cellStyle name="Обычный 2 3 2 2 3 2 2 2 2 2 3" xfId="23723"/>
    <cellStyle name="Обычный 2 3 2 2 3 2 2 2 2 3" xfId="11050"/>
    <cellStyle name="Обычный 2 3 2 2 3 2 2 2 2 3 2" xfId="27947"/>
    <cellStyle name="Обычный 2 3 2 2 3 2 2 2 2 4" xfId="19499"/>
    <cellStyle name="Обычный 2 3 2 2 3 2 2 2 3" xfId="4010"/>
    <cellStyle name="Обычный 2 3 2 2 3 2 2 2 3 2" xfId="8234"/>
    <cellStyle name="Обычный 2 3 2 2 3 2 2 2 3 2 2" xfId="16682"/>
    <cellStyle name="Обычный 2 3 2 2 3 2 2 2 3 2 2 2" xfId="33579"/>
    <cellStyle name="Обычный 2 3 2 2 3 2 2 2 3 2 3" xfId="25131"/>
    <cellStyle name="Обычный 2 3 2 2 3 2 2 2 3 3" xfId="12458"/>
    <cellStyle name="Обычный 2 3 2 2 3 2 2 2 3 3 2" xfId="29355"/>
    <cellStyle name="Обычный 2 3 2 2 3 2 2 2 3 4" xfId="20907"/>
    <cellStyle name="Обычный 2 3 2 2 3 2 2 2 4" xfId="5418"/>
    <cellStyle name="Обычный 2 3 2 2 3 2 2 2 4 2" xfId="13866"/>
    <cellStyle name="Обычный 2 3 2 2 3 2 2 2 4 2 2" xfId="30763"/>
    <cellStyle name="Обычный 2 3 2 2 3 2 2 2 4 3" xfId="22315"/>
    <cellStyle name="Обычный 2 3 2 2 3 2 2 2 5" xfId="9642"/>
    <cellStyle name="Обычный 2 3 2 2 3 2 2 2 5 2" xfId="26539"/>
    <cellStyle name="Обычный 2 3 2 2 3 2 2 2 6" xfId="18091"/>
    <cellStyle name="Обычный 2 3 2 2 3 2 2 3" xfId="1898"/>
    <cellStyle name="Обычный 2 3 2 2 3 2 2 3 2" xfId="6122"/>
    <cellStyle name="Обычный 2 3 2 2 3 2 2 3 2 2" xfId="14570"/>
    <cellStyle name="Обычный 2 3 2 2 3 2 2 3 2 2 2" xfId="31467"/>
    <cellStyle name="Обычный 2 3 2 2 3 2 2 3 2 3" xfId="23019"/>
    <cellStyle name="Обычный 2 3 2 2 3 2 2 3 3" xfId="10346"/>
    <cellStyle name="Обычный 2 3 2 2 3 2 2 3 3 2" xfId="27243"/>
    <cellStyle name="Обычный 2 3 2 2 3 2 2 3 4" xfId="18795"/>
    <cellStyle name="Обычный 2 3 2 2 3 2 2 4" xfId="3306"/>
    <cellStyle name="Обычный 2 3 2 2 3 2 2 4 2" xfId="7530"/>
    <cellStyle name="Обычный 2 3 2 2 3 2 2 4 2 2" xfId="15978"/>
    <cellStyle name="Обычный 2 3 2 2 3 2 2 4 2 2 2" xfId="32875"/>
    <cellStyle name="Обычный 2 3 2 2 3 2 2 4 2 3" xfId="24427"/>
    <cellStyle name="Обычный 2 3 2 2 3 2 2 4 3" xfId="11754"/>
    <cellStyle name="Обычный 2 3 2 2 3 2 2 4 3 2" xfId="28651"/>
    <cellStyle name="Обычный 2 3 2 2 3 2 2 4 4" xfId="20203"/>
    <cellStyle name="Обычный 2 3 2 2 3 2 2 5" xfId="4714"/>
    <cellStyle name="Обычный 2 3 2 2 3 2 2 5 2" xfId="13162"/>
    <cellStyle name="Обычный 2 3 2 2 3 2 2 5 2 2" xfId="30059"/>
    <cellStyle name="Обычный 2 3 2 2 3 2 2 5 3" xfId="21611"/>
    <cellStyle name="Обычный 2 3 2 2 3 2 2 6" xfId="8938"/>
    <cellStyle name="Обычный 2 3 2 2 3 2 2 6 2" xfId="25835"/>
    <cellStyle name="Обычный 2 3 2 2 3 2 2 7" xfId="17387"/>
    <cellStyle name="Обычный 2 3 2 2 3 2 2 8" xfId="34284"/>
    <cellStyle name="Обычный 2 3 2 2 3 2 3" xfId="841"/>
    <cellStyle name="Обычный 2 3 2 2 3 2 3 2" xfId="2250"/>
    <cellStyle name="Обычный 2 3 2 2 3 2 3 2 2" xfId="6474"/>
    <cellStyle name="Обычный 2 3 2 2 3 2 3 2 2 2" xfId="14922"/>
    <cellStyle name="Обычный 2 3 2 2 3 2 3 2 2 2 2" xfId="31819"/>
    <cellStyle name="Обычный 2 3 2 2 3 2 3 2 2 3" xfId="23371"/>
    <cellStyle name="Обычный 2 3 2 2 3 2 3 2 3" xfId="10698"/>
    <cellStyle name="Обычный 2 3 2 2 3 2 3 2 3 2" xfId="27595"/>
    <cellStyle name="Обычный 2 3 2 2 3 2 3 2 4" xfId="19147"/>
    <cellStyle name="Обычный 2 3 2 2 3 2 3 3" xfId="3658"/>
    <cellStyle name="Обычный 2 3 2 2 3 2 3 3 2" xfId="7882"/>
    <cellStyle name="Обычный 2 3 2 2 3 2 3 3 2 2" xfId="16330"/>
    <cellStyle name="Обычный 2 3 2 2 3 2 3 3 2 2 2" xfId="33227"/>
    <cellStyle name="Обычный 2 3 2 2 3 2 3 3 2 3" xfId="24779"/>
    <cellStyle name="Обычный 2 3 2 2 3 2 3 3 3" xfId="12106"/>
    <cellStyle name="Обычный 2 3 2 2 3 2 3 3 3 2" xfId="29003"/>
    <cellStyle name="Обычный 2 3 2 2 3 2 3 3 4" xfId="20555"/>
    <cellStyle name="Обычный 2 3 2 2 3 2 3 4" xfId="5066"/>
    <cellStyle name="Обычный 2 3 2 2 3 2 3 4 2" xfId="13514"/>
    <cellStyle name="Обычный 2 3 2 2 3 2 3 4 2 2" xfId="30411"/>
    <cellStyle name="Обычный 2 3 2 2 3 2 3 4 3" xfId="21963"/>
    <cellStyle name="Обычный 2 3 2 2 3 2 3 5" xfId="9290"/>
    <cellStyle name="Обычный 2 3 2 2 3 2 3 5 2" xfId="26187"/>
    <cellStyle name="Обычный 2 3 2 2 3 2 3 6" xfId="17739"/>
    <cellStyle name="Обычный 2 3 2 2 3 2 4" xfId="1546"/>
    <cellStyle name="Обычный 2 3 2 2 3 2 4 2" xfId="5770"/>
    <cellStyle name="Обычный 2 3 2 2 3 2 4 2 2" xfId="14218"/>
    <cellStyle name="Обычный 2 3 2 2 3 2 4 2 2 2" xfId="31115"/>
    <cellStyle name="Обычный 2 3 2 2 3 2 4 2 3" xfId="22667"/>
    <cellStyle name="Обычный 2 3 2 2 3 2 4 3" xfId="9994"/>
    <cellStyle name="Обычный 2 3 2 2 3 2 4 3 2" xfId="26891"/>
    <cellStyle name="Обычный 2 3 2 2 3 2 4 4" xfId="18443"/>
    <cellStyle name="Обычный 2 3 2 2 3 2 5" xfId="2954"/>
    <cellStyle name="Обычный 2 3 2 2 3 2 5 2" xfId="7178"/>
    <cellStyle name="Обычный 2 3 2 2 3 2 5 2 2" xfId="15626"/>
    <cellStyle name="Обычный 2 3 2 2 3 2 5 2 2 2" xfId="32523"/>
    <cellStyle name="Обычный 2 3 2 2 3 2 5 2 3" xfId="24075"/>
    <cellStyle name="Обычный 2 3 2 2 3 2 5 3" xfId="11402"/>
    <cellStyle name="Обычный 2 3 2 2 3 2 5 3 2" xfId="28299"/>
    <cellStyle name="Обычный 2 3 2 2 3 2 5 4" xfId="19851"/>
    <cellStyle name="Обычный 2 3 2 2 3 2 6" xfId="4362"/>
    <cellStyle name="Обычный 2 3 2 2 3 2 6 2" xfId="12810"/>
    <cellStyle name="Обычный 2 3 2 2 3 2 6 2 2" xfId="29707"/>
    <cellStyle name="Обычный 2 3 2 2 3 2 6 3" xfId="21259"/>
    <cellStyle name="Обычный 2 3 2 2 3 2 7" xfId="8586"/>
    <cellStyle name="Обычный 2 3 2 2 3 2 7 2" xfId="25483"/>
    <cellStyle name="Обычный 2 3 2 2 3 2 8" xfId="17035"/>
    <cellStyle name="Обычный 2 3 2 2 3 2 9" xfId="33932"/>
    <cellStyle name="Обычный 2 3 2 2 3 3" xfId="461"/>
    <cellStyle name="Обычный 2 3 2 2 3 3 2" xfId="1192"/>
    <cellStyle name="Обычный 2 3 2 2 3 3 2 2" xfId="2601"/>
    <cellStyle name="Обычный 2 3 2 2 3 3 2 2 2" xfId="6825"/>
    <cellStyle name="Обычный 2 3 2 2 3 3 2 2 2 2" xfId="15273"/>
    <cellStyle name="Обычный 2 3 2 2 3 3 2 2 2 2 2" xfId="32170"/>
    <cellStyle name="Обычный 2 3 2 2 3 3 2 2 2 3" xfId="23722"/>
    <cellStyle name="Обычный 2 3 2 2 3 3 2 2 3" xfId="11049"/>
    <cellStyle name="Обычный 2 3 2 2 3 3 2 2 3 2" xfId="27946"/>
    <cellStyle name="Обычный 2 3 2 2 3 3 2 2 4" xfId="19498"/>
    <cellStyle name="Обычный 2 3 2 2 3 3 2 3" xfId="4009"/>
    <cellStyle name="Обычный 2 3 2 2 3 3 2 3 2" xfId="8233"/>
    <cellStyle name="Обычный 2 3 2 2 3 3 2 3 2 2" xfId="16681"/>
    <cellStyle name="Обычный 2 3 2 2 3 3 2 3 2 2 2" xfId="33578"/>
    <cellStyle name="Обычный 2 3 2 2 3 3 2 3 2 3" xfId="25130"/>
    <cellStyle name="Обычный 2 3 2 2 3 3 2 3 3" xfId="12457"/>
    <cellStyle name="Обычный 2 3 2 2 3 3 2 3 3 2" xfId="29354"/>
    <cellStyle name="Обычный 2 3 2 2 3 3 2 3 4" xfId="20906"/>
    <cellStyle name="Обычный 2 3 2 2 3 3 2 4" xfId="5417"/>
    <cellStyle name="Обычный 2 3 2 2 3 3 2 4 2" xfId="13865"/>
    <cellStyle name="Обычный 2 3 2 2 3 3 2 4 2 2" xfId="30762"/>
    <cellStyle name="Обычный 2 3 2 2 3 3 2 4 3" xfId="22314"/>
    <cellStyle name="Обычный 2 3 2 2 3 3 2 5" xfId="9641"/>
    <cellStyle name="Обычный 2 3 2 2 3 3 2 5 2" xfId="26538"/>
    <cellStyle name="Обычный 2 3 2 2 3 3 2 6" xfId="18090"/>
    <cellStyle name="Обычный 2 3 2 2 3 3 3" xfId="1897"/>
    <cellStyle name="Обычный 2 3 2 2 3 3 3 2" xfId="6121"/>
    <cellStyle name="Обычный 2 3 2 2 3 3 3 2 2" xfId="14569"/>
    <cellStyle name="Обычный 2 3 2 2 3 3 3 2 2 2" xfId="31466"/>
    <cellStyle name="Обычный 2 3 2 2 3 3 3 2 3" xfId="23018"/>
    <cellStyle name="Обычный 2 3 2 2 3 3 3 3" xfId="10345"/>
    <cellStyle name="Обычный 2 3 2 2 3 3 3 3 2" xfId="27242"/>
    <cellStyle name="Обычный 2 3 2 2 3 3 3 4" xfId="18794"/>
    <cellStyle name="Обычный 2 3 2 2 3 3 4" xfId="3305"/>
    <cellStyle name="Обычный 2 3 2 2 3 3 4 2" xfId="7529"/>
    <cellStyle name="Обычный 2 3 2 2 3 3 4 2 2" xfId="15977"/>
    <cellStyle name="Обычный 2 3 2 2 3 3 4 2 2 2" xfId="32874"/>
    <cellStyle name="Обычный 2 3 2 2 3 3 4 2 3" xfId="24426"/>
    <cellStyle name="Обычный 2 3 2 2 3 3 4 3" xfId="11753"/>
    <cellStyle name="Обычный 2 3 2 2 3 3 4 3 2" xfId="28650"/>
    <cellStyle name="Обычный 2 3 2 2 3 3 4 4" xfId="20202"/>
    <cellStyle name="Обычный 2 3 2 2 3 3 5" xfId="4713"/>
    <cellStyle name="Обычный 2 3 2 2 3 3 5 2" xfId="13161"/>
    <cellStyle name="Обычный 2 3 2 2 3 3 5 2 2" xfId="30058"/>
    <cellStyle name="Обычный 2 3 2 2 3 3 5 3" xfId="21610"/>
    <cellStyle name="Обычный 2 3 2 2 3 3 6" xfId="8937"/>
    <cellStyle name="Обычный 2 3 2 2 3 3 6 2" xfId="25834"/>
    <cellStyle name="Обычный 2 3 2 2 3 3 7" xfId="17386"/>
    <cellStyle name="Обычный 2 3 2 2 3 3 8" xfId="34283"/>
    <cellStyle name="Обычный 2 3 2 2 3 4" xfId="840"/>
    <cellStyle name="Обычный 2 3 2 2 3 4 2" xfId="2249"/>
    <cellStyle name="Обычный 2 3 2 2 3 4 2 2" xfId="6473"/>
    <cellStyle name="Обычный 2 3 2 2 3 4 2 2 2" xfId="14921"/>
    <cellStyle name="Обычный 2 3 2 2 3 4 2 2 2 2" xfId="31818"/>
    <cellStyle name="Обычный 2 3 2 2 3 4 2 2 3" xfId="23370"/>
    <cellStyle name="Обычный 2 3 2 2 3 4 2 3" xfId="10697"/>
    <cellStyle name="Обычный 2 3 2 2 3 4 2 3 2" xfId="27594"/>
    <cellStyle name="Обычный 2 3 2 2 3 4 2 4" xfId="19146"/>
    <cellStyle name="Обычный 2 3 2 2 3 4 3" xfId="3657"/>
    <cellStyle name="Обычный 2 3 2 2 3 4 3 2" xfId="7881"/>
    <cellStyle name="Обычный 2 3 2 2 3 4 3 2 2" xfId="16329"/>
    <cellStyle name="Обычный 2 3 2 2 3 4 3 2 2 2" xfId="33226"/>
    <cellStyle name="Обычный 2 3 2 2 3 4 3 2 3" xfId="24778"/>
    <cellStyle name="Обычный 2 3 2 2 3 4 3 3" xfId="12105"/>
    <cellStyle name="Обычный 2 3 2 2 3 4 3 3 2" xfId="29002"/>
    <cellStyle name="Обычный 2 3 2 2 3 4 3 4" xfId="20554"/>
    <cellStyle name="Обычный 2 3 2 2 3 4 4" xfId="5065"/>
    <cellStyle name="Обычный 2 3 2 2 3 4 4 2" xfId="13513"/>
    <cellStyle name="Обычный 2 3 2 2 3 4 4 2 2" xfId="30410"/>
    <cellStyle name="Обычный 2 3 2 2 3 4 4 3" xfId="21962"/>
    <cellStyle name="Обычный 2 3 2 2 3 4 5" xfId="9289"/>
    <cellStyle name="Обычный 2 3 2 2 3 4 5 2" xfId="26186"/>
    <cellStyle name="Обычный 2 3 2 2 3 4 6" xfId="17738"/>
    <cellStyle name="Обычный 2 3 2 2 3 5" xfId="1545"/>
    <cellStyle name="Обычный 2 3 2 2 3 5 2" xfId="5769"/>
    <cellStyle name="Обычный 2 3 2 2 3 5 2 2" xfId="14217"/>
    <cellStyle name="Обычный 2 3 2 2 3 5 2 2 2" xfId="31114"/>
    <cellStyle name="Обычный 2 3 2 2 3 5 2 3" xfId="22666"/>
    <cellStyle name="Обычный 2 3 2 2 3 5 3" xfId="9993"/>
    <cellStyle name="Обычный 2 3 2 2 3 5 3 2" xfId="26890"/>
    <cellStyle name="Обычный 2 3 2 2 3 5 4" xfId="18442"/>
    <cellStyle name="Обычный 2 3 2 2 3 6" xfId="2953"/>
    <cellStyle name="Обычный 2 3 2 2 3 6 2" xfId="7177"/>
    <cellStyle name="Обычный 2 3 2 2 3 6 2 2" xfId="15625"/>
    <cellStyle name="Обычный 2 3 2 2 3 6 2 2 2" xfId="32522"/>
    <cellStyle name="Обычный 2 3 2 2 3 6 2 3" xfId="24074"/>
    <cellStyle name="Обычный 2 3 2 2 3 6 3" xfId="11401"/>
    <cellStyle name="Обычный 2 3 2 2 3 6 3 2" xfId="28298"/>
    <cellStyle name="Обычный 2 3 2 2 3 6 4" xfId="19850"/>
    <cellStyle name="Обычный 2 3 2 2 3 7" xfId="4361"/>
    <cellStyle name="Обычный 2 3 2 2 3 7 2" xfId="12809"/>
    <cellStyle name="Обычный 2 3 2 2 3 7 2 2" xfId="29706"/>
    <cellStyle name="Обычный 2 3 2 2 3 7 3" xfId="21258"/>
    <cellStyle name="Обычный 2 3 2 2 3 8" xfId="8585"/>
    <cellStyle name="Обычный 2 3 2 2 3 8 2" xfId="25482"/>
    <cellStyle name="Обычный 2 3 2 2 3 9" xfId="17034"/>
    <cellStyle name="Обычный 2 3 2 2 4" xfId="48"/>
    <cellStyle name="Обычный 2 3 2 2 4 2" xfId="463"/>
    <cellStyle name="Обычный 2 3 2 2 4 2 2" xfId="1194"/>
    <cellStyle name="Обычный 2 3 2 2 4 2 2 2" xfId="2603"/>
    <cellStyle name="Обычный 2 3 2 2 4 2 2 2 2" xfId="6827"/>
    <cellStyle name="Обычный 2 3 2 2 4 2 2 2 2 2" xfId="15275"/>
    <cellStyle name="Обычный 2 3 2 2 4 2 2 2 2 2 2" xfId="32172"/>
    <cellStyle name="Обычный 2 3 2 2 4 2 2 2 2 3" xfId="23724"/>
    <cellStyle name="Обычный 2 3 2 2 4 2 2 2 3" xfId="11051"/>
    <cellStyle name="Обычный 2 3 2 2 4 2 2 2 3 2" xfId="27948"/>
    <cellStyle name="Обычный 2 3 2 2 4 2 2 2 4" xfId="19500"/>
    <cellStyle name="Обычный 2 3 2 2 4 2 2 3" xfId="4011"/>
    <cellStyle name="Обычный 2 3 2 2 4 2 2 3 2" xfId="8235"/>
    <cellStyle name="Обычный 2 3 2 2 4 2 2 3 2 2" xfId="16683"/>
    <cellStyle name="Обычный 2 3 2 2 4 2 2 3 2 2 2" xfId="33580"/>
    <cellStyle name="Обычный 2 3 2 2 4 2 2 3 2 3" xfId="25132"/>
    <cellStyle name="Обычный 2 3 2 2 4 2 2 3 3" xfId="12459"/>
    <cellStyle name="Обычный 2 3 2 2 4 2 2 3 3 2" xfId="29356"/>
    <cellStyle name="Обычный 2 3 2 2 4 2 2 3 4" xfId="20908"/>
    <cellStyle name="Обычный 2 3 2 2 4 2 2 4" xfId="5419"/>
    <cellStyle name="Обычный 2 3 2 2 4 2 2 4 2" xfId="13867"/>
    <cellStyle name="Обычный 2 3 2 2 4 2 2 4 2 2" xfId="30764"/>
    <cellStyle name="Обычный 2 3 2 2 4 2 2 4 3" xfId="22316"/>
    <cellStyle name="Обычный 2 3 2 2 4 2 2 5" xfId="9643"/>
    <cellStyle name="Обычный 2 3 2 2 4 2 2 5 2" xfId="26540"/>
    <cellStyle name="Обычный 2 3 2 2 4 2 2 6" xfId="18092"/>
    <cellStyle name="Обычный 2 3 2 2 4 2 3" xfId="1899"/>
    <cellStyle name="Обычный 2 3 2 2 4 2 3 2" xfId="6123"/>
    <cellStyle name="Обычный 2 3 2 2 4 2 3 2 2" xfId="14571"/>
    <cellStyle name="Обычный 2 3 2 2 4 2 3 2 2 2" xfId="31468"/>
    <cellStyle name="Обычный 2 3 2 2 4 2 3 2 3" xfId="23020"/>
    <cellStyle name="Обычный 2 3 2 2 4 2 3 3" xfId="10347"/>
    <cellStyle name="Обычный 2 3 2 2 4 2 3 3 2" xfId="27244"/>
    <cellStyle name="Обычный 2 3 2 2 4 2 3 4" xfId="18796"/>
    <cellStyle name="Обычный 2 3 2 2 4 2 4" xfId="3307"/>
    <cellStyle name="Обычный 2 3 2 2 4 2 4 2" xfId="7531"/>
    <cellStyle name="Обычный 2 3 2 2 4 2 4 2 2" xfId="15979"/>
    <cellStyle name="Обычный 2 3 2 2 4 2 4 2 2 2" xfId="32876"/>
    <cellStyle name="Обычный 2 3 2 2 4 2 4 2 3" xfId="24428"/>
    <cellStyle name="Обычный 2 3 2 2 4 2 4 3" xfId="11755"/>
    <cellStyle name="Обычный 2 3 2 2 4 2 4 3 2" xfId="28652"/>
    <cellStyle name="Обычный 2 3 2 2 4 2 4 4" xfId="20204"/>
    <cellStyle name="Обычный 2 3 2 2 4 2 5" xfId="4715"/>
    <cellStyle name="Обычный 2 3 2 2 4 2 5 2" xfId="13163"/>
    <cellStyle name="Обычный 2 3 2 2 4 2 5 2 2" xfId="30060"/>
    <cellStyle name="Обычный 2 3 2 2 4 2 5 3" xfId="21612"/>
    <cellStyle name="Обычный 2 3 2 2 4 2 6" xfId="8939"/>
    <cellStyle name="Обычный 2 3 2 2 4 2 6 2" xfId="25836"/>
    <cellStyle name="Обычный 2 3 2 2 4 2 7" xfId="17388"/>
    <cellStyle name="Обычный 2 3 2 2 4 2 8" xfId="34285"/>
    <cellStyle name="Обычный 2 3 2 2 4 3" xfId="842"/>
    <cellStyle name="Обычный 2 3 2 2 4 3 2" xfId="2251"/>
    <cellStyle name="Обычный 2 3 2 2 4 3 2 2" xfId="6475"/>
    <cellStyle name="Обычный 2 3 2 2 4 3 2 2 2" xfId="14923"/>
    <cellStyle name="Обычный 2 3 2 2 4 3 2 2 2 2" xfId="31820"/>
    <cellStyle name="Обычный 2 3 2 2 4 3 2 2 3" xfId="23372"/>
    <cellStyle name="Обычный 2 3 2 2 4 3 2 3" xfId="10699"/>
    <cellStyle name="Обычный 2 3 2 2 4 3 2 3 2" xfId="27596"/>
    <cellStyle name="Обычный 2 3 2 2 4 3 2 4" xfId="19148"/>
    <cellStyle name="Обычный 2 3 2 2 4 3 3" xfId="3659"/>
    <cellStyle name="Обычный 2 3 2 2 4 3 3 2" xfId="7883"/>
    <cellStyle name="Обычный 2 3 2 2 4 3 3 2 2" xfId="16331"/>
    <cellStyle name="Обычный 2 3 2 2 4 3 3 2 2 2" xfId="33228"/>
    <cellStyle name="Обычный 2 3 2 2 4 3 3 2 3" xfId="24780"/>
    <cellStyle name="Обычный 2 3 2 2 4 3 3 3" xfId="12107"/>
    <cellStyle name="Обычный 2 3 2 2 4 3 3 3 2" xfId="29004"/>
    <cellStyle name="Обычный 2 3 2 2 4 3 3 4" xfId="20556"/>
    <cellStyle name="Обычный 2 3 2 2 4 3 4" xfId="5067"/>
    <cellStyle name="Обычный 2 3 2 2 4 3 4 2" xfId="13515"/>
    <cellStyle name="Обычный 2 3 2 2 4 3 4 2 2" xfId="30412"/>
    <cellStyle name="Обычный 2 3 2 2 4 3 4 3" xfId="21964"/>
    <cellStyle name="Обычный 2 3 2 2 4 3 5" xfId="9291"/>
    <cellStyle name="Обычный 2 3 2 2 4 3 5 2" xfId="26188"/>
    <cellStyle name="Обычный 2 3 2 2 4 3 6" xfId="17740"/>
    <cellStyle name="Обычный 2 3 2 2 4 4" xfId="1547"/>
    <cellStyle name="Обычный 2 3 2 2 4 4 2" xfId="5771"/>
    <cellStyle name="Обычный 2 3 2 2 4 4 2 2" xfId="14219"/>
    <cellStyle name="Обычный 2 3 2 2 4 4 2 2 2" xfId="31116"/>
    <cellStyle name="Обычный 2 3 2 2 4 4 2 3" xfId="22668"/>
    <cellStyle name="Обычный 2 3 2 2 4 4 3" xfId="9995"/>
    <cellStyle name="Обычный 2 3 2 2 4 4 3 2" xfId="26892"/>
    <cellStyle name="Обычный 2 3 2 2 4 4 4" xfId="18444"/>
    <cellStyle name="Обычный 2 3 2 2 4 5" xfId="2955"/>
    <cellStyle name="Обычный 2 3 2 2 4 5 2" xfId="7179"/>
    <cellStyle name="Обычный 2 3 2 2 4 5 2 2" xfId="15627"/>
    <cellStyle name="Обычный 2 3 2 2 4 5 2 2 2" xfId="32524"/>
    <cellStyle name="Обычный 2 3 2 2 4 5 2 3" xfId="24076"/>
    <cellStyle name="Обычный 2 3 2 2 4 5 3" xfId="11403"/>
    <cellStyle name="Обычный 2 3 2 2 4 5 3 2" xfId="28300"/>
    <cellStyle name="Обычный 2 3 2 2 4 5 4" xfId="19852"/>
    <cellStyle name="Обычный 2 3 2 2 4 6" xfId="4363"/>
    <cellStyle name="Обычный 2 3 2 2 4 6 2" xfId="12811"/>
    <cellStyle name="Обычный 2 3 2 2 4 6 2 2" xfId="29708"/>
    <cellStyle name="Обычный 2 3 2 2 4 6 3" xfId="21260"/>
    <cellStyle name="Обычный 2 3 2 2 4 7" xfId="8587"/>
    <cellStyle name="Обычный 2 3 2 2 4 7 2" xfId="25484"/>
    <cellStyle name="Обычный 2 3 2 2 4 8" xfId="17036"/>
    <cellStyle name="Обычный 2 3 2 2 4 9" xfId="33933"/>
    <cellStyle name="Обычный 2 3 2 2 5" xfId="456"/>
    <cellStyle name="Обычный 2 3 2 2 5 2" xfId="1187"/>
    <cellStyle name="Обычный 2 3 2 2 5 2 2" xfId="2596"/>
    <cellStyle name="Обычный 2 3 2 2 5 2 2 2" xfId="6820"/>
    <cellStyle name="Обычный 2 3 2 2 5 2 2 2 2" xfId="15268"/>
    <cellStyle name="Обычный 2 3 2 2 5 2 2 2 2 2" xfId="32165"/>
    <cellStyle name="Обычный 2 3 2 2 5 2 2 2 3" xfId="23717"/>
    <cellStyle name="Обычный 2 3 2 2 5 2 2 3" xfId="11044"/>
    <cellStyle name="Обычный 2 3 2 2 5 2 2 3 2" xfId="27941"/>
    <cellStyle name="Обычный 2 3 2 2 5 2 2 4" xfId="19493"/>
    <cellStyle name="Обычный 2 3 2 2 5 2 3" xfId="4004"/>
    <cellStyle name="Обычный 2 3 2 2 5 2 3 2" xfId="8228"/>
    <cellStyle name="Обычный 2 3 2 2 5 2 3 2 2" xfId="16676"/>
    <cellStyle name="Обычный 2 3 2 2 5 2 3 2 2 2" xfId="33573"/>
    <cellStyle name="Обычный 2 3 2 2 5 2 3 2 3" xfId="25125"/>
    <cellStyle name="Обычный 2 3 2 2 5 2 3 3" xfId="12452"/>
    <cellStyle name="Обычный 2 3 2 2 5 2 3 3 2" xfId="29349"/>
    <cellStyle name="Обычный 2 3 2 2 5 2 3 4" xfId="20901"/>
    <cellStyle name="Обычный 2 3 2 2 5 2 4" xfId="5412"/>
    <cellStyle name="Обычный 2 3 2 2 5 2 4 2" xfId="13860"/>
    <cellStyle name="Обычный 2 3 2 2 5 2 4 2 2" xfId="30757"/>
    <cellStyle name="Обычный 2 3 2 2 5 2 4 3" xfId="22309"/>
    <cellStyle name="Обычный 2 3 2 2 5 2 5" xfId="9636"/>
    <cellStyle name="Обычный 2 3 2 2 5 2 5 2" xfId="26533"/>
    <cellStyle name="Обычный 2 3 2 2 5 2 6" xfId="18085"/>
    <cellStyle name="Обычный 2 3 2 2 5 3" xfId="1892"/>
    <cellStyle name="Обычный 2 3 2 2 5 3 2" xfId="6116"/>
    <cellStyle name="Обычный 2 3 2 2 5 3 2 2" xfId="14564"/>
    <cellStyle name="Обычный 2 3 2 2 5 3 2 2 2" xfId="31461"/>
    <cellStyle name="Обычный 2 3 2 2 5 3 2 3" xfId="23013"/>
    <cellStyle name="Обычный 2 3 2 2 5 3 3" xfId="10340"/>
    <cellStyle name="Обычный 2 3 2 2 5 3 3 2" xfId="27237"/>
    <cellStyle name="Обычный 2 3 2 2 5 3 4" xfId="18789"/>
    <cellStyle name="Обычный 2 3 2 2 5 4" xfId="3300"/>
    <cellStyle name="Обычный 2 3 2 2 5 4 2" xfId="7524"/>
    <cellStyle name="Обычный 2 3 2 2 5 4 2 2" xfId="15972"/>
    <cellStyle name="Обычный 2 3 2 2 5 4 2 2 2" xfId="32869"/>
    <cellStyle name="Обычный 2 3 2 2 5 4 2 3" xfId="24421"/>
    <cellStyle name="Обычный 2 3 2 2 5 4 3" xfId="11748"/>
    <cellStyle name="Обычный 2 3 2 2 5 4 3 2" xfId="28645"/>
    <cellStyle name="Обычный 2 3 2 2 5 4 4" xfId="20197"/>
    <cellStyle name="Обычный 2 3 2 2 5 5" xfId="4708"/>
    <cellStyle name="Обычный 2 3 2 2 5 5 2" xfId="13156"/>
    <cellStyle name="Обычный 2 3 2 2 5 5 2 2" xfId="30053"/>
    <cellStyle name="Обычный 2 3 2 2 5 5 3" xfId="21605"/>
    <cellStyle name="Обычный 2 3 2 2 5 6" xfId="8932"/>
    <cellStyle name="Обычный 2 3 2 2 5 6 2" xfId="25829"/>
    <cellStyle name="Обычный 2 3 2 2 5 7" xfId="17381"/>
    <cellStyle name="Обычный 2 3 2 2 5 8" xfId="34278"/>
    <cellStyle name="Обычный 2 3 2 2 6" xfId="835"/>
    <cellStyle name="Обычный 2 3 2 2 6 2" xfId="2244"/>
    <cellStyle name="Обычный 2 3 2 2 6 2 2" xfId="6468"/>
    <cellStyle name="Обычный 2 3 2 2 6 2 2 2" xfId="14916"/>
    <cellStyle name="Обычный 2 3 2 2 6 2 2 2 2" xfId="31813"/>
    <cellStyle name="Обычный 2 3 2 2 6 2 2 3" xfId="23365"/>
    <cellStyle name="Обычный 2 3 2 2 6 2 3" xfId="10692"/>
    <cellStyle name="Обычный 2 3 2 2 6 2 3 2" xfId="27589"/>
    <cellStyle name="Обычный 2 3 2 2 6 2 4" xfId="19141"/>
    <cellStyle name="Обычный 2 3 2 2 6 3" xfId="3652"/>
    <cellStyle name="Обычный 2 3 2 2 6 3 2" xfId="7876"/>
    <cellStyle name="Обычный 2 3 2 2 6 3 2 2" xfId="16324"/>
    <cellStyle name="Обычный 2 3 2 2 6 3 2 2 2" xfId="33221"/>
    <cellStyle name="Обычный 2 3 2 2 6 3 2 3" xfId="24773"/>
    <cellStyle name="Обычный 2 3 2 2 6 3 3" xfId="12100"/>
    <cellStyle name="Обычный 2 3 2 2 6 3 3 2" xfId="28997"/>
    <cellStyle name="Обычный 2 3 2 2 6 3 4" xfId="20549"/>
    <cellStyle name="Обычный 2 3 2 2 6 4" xfId="5060"/>
    <cellStyle name="Обычный 2 3 2 2 6 4 2" xfId="13508"/>
    <cellStyle name="Обычный 2 3 2 2 6 4 2 2" xfId="30405"/>
    <cellStyle name="Обычный 2 3 2 2 6 4 3" xfId="21957"/>
    <cellStyle name="Обычный 2 3 2 2 6 5" xfId="9284"/>
    <cellStyle name="Обычный 2 3 2 2 6 5 2" xfId="26181"/>
    <cellStyle name="Обычный 2 3 2 2 6 6" xfId="17733"/>
    <cellStyle name="Обычный 2 3 2 2 7" xfId="1540"/>
    <cellStyle name="Обычный 2 3 2 2 7 2" xfId="5764"/>
    <cellStyle name="Обычный 2 3 2 2 7 2 2" xfId="14212"/>
    <cellStyle name="Обычный 2 3 2 2 7 2 2 2" xfId="31109"/>
    <cellStyle name="Обычный 2 3 2 2 7 2 3" xfId="22661"/>
    <cellStyle name="Обычный 2 3 2 2 7 3" xfId="9988"/>
    <cellStyle name="Обычный 2 3 2 2 7 3 2" xfId="26885"/>
    <cellStyle name="Обычный 2 3 2 2 7 4" xfId="18437"/>
    <cellStyle name="Обычный 2 3 2 2 8" xfId="2948"/>
    <cellStyle name="Обычный 2 3 2 2 8 2" xfId="7172"/>
    <cellStyle name="Обычный 2 3 2 2 8 2 2" xfId="15620"/>
    <cellStyle name="Обычный 2 3 2 2 8 2 2 2" xfId="32517"/>
    <cellStyle name="Обычный 2 3 2 2 8 2 3" xfId="24069"/>
    <cellStyle name="Обычный 2 3 2 2 8 3" xfId="11396"/>
    <cellStyle name="Обычный 2 3 2 2 8 3 2" xfId="28293"/>
    <cellStyle name="Обычный 2 3 2 2 8 4" xfId="19845"/>
    <cellStyle name="Обычный 2 3 2 2 9" xfId="4356"/>
    <cellStyle name="Обычный 2 3 2 2 9 2" xfId="12804"/>
    <cellStyle name="Обычный 2 3 2 2 9 2 2" xfId="29701"/>
    <cellStyle name="Обычный 2 3 2 2 9 3" xfId="21253"/>
    <cellStyle name="Обычный 2 3 2 3" xfId="49"/>
    <cellStyle name="Обычный 2 3 2 3 10" xfId="17037"/>
    <cellStyle name="Обычный 2 3 2 3 11" xfId="33934"/>
    <cellStyle name="Обычный 2 3 2 3 2" xfId="50"/>
    <cellStyle name="Обычный 2 3 2 3 2 10" xfId="33935"/>
    <cellStyle name="Обычный 2 3 2 3 2 2" xfId="51"/>
    <cellStyle name="Обычный 2 3 2 3 2 2 2" xfId="466"/>
    <cellStyle name="Обычный 2 3 2 3 2 2 2 2" xfId="1197"/>
    <cellStyle name="Обычный 2 3 2 3 2 2 2 2 2" xfId="2606"/>
    <cellStyle name="Обычный 2 3 2 3 2 2 2 2 2 2" xfId="6830"/>
    <cellStyle name="Обычный 2 3 2 3 2 2 2 2 2 2 2" xfId="15278"/>
    <cellStyle name="Обычный 2 3 2 3 2 2 2 2 2 2 2 2" xfId="32175"/>
    <cellStyle name="Обычный 2 3 2 3 2 2 2 2 2 2 3" xfId="23727"/>
    <cellStyle name="Обычный 2 3 2 3 2 2 2 2 2 3" xfId="11054"/>
    <cellStyle name="Обычный 2 3 2 3 2 2 2 2 2 3 2" xfId="27951"/>
    <cellStyle name="Обычный 2 3 2 3 2 2 2 2 2 4" xfId="19503"/>
    <cellStyle name="Обычный 2 3 2 3 2 2 2 2 3" xfId="4014"/>
    <cellStyle name="Обычный 2 3 2 3 2 2 2 2 3 2" xfId="8238"/>
    <cellStyle name="Обычный 2 3 2 3 2 2 2 2 3 2 2" xfId="16686"/>
    <cellStyle name="Обычный 2 3 2 3 2 2 2 2 3 2 2 2" xfId="33583"/>
    <cellStyle name="Обычный 2 3 2 3 2 2 2 2 3 2 3" xfId="25135"/>
    <cellStyle name="Обычный 2 3 2 3 2 2 2 2 3 3" xfId="12462"/>
    <cellStyle name="Обычный 2 3 2 3 2 2 2 2 3 3 2" xfId="29359"/>
    <cellStyle name="Обычный 2 3 2 3 2 2 2 2 3 4" xfId="20911"/>
    <cellStyle name="Обычный 2 3 2 3 2 2 2 2 4" xfId="5422"/>
    <cellStyle name="Обычный 2 3 2 3 2 2 2 2 4 2" xfId="13870"/>
    <cellStyle name="Обычный 2 3 2 3 2 2 2 2 4 2 2" xfId="30767"/>
    <cellStyle name="Обычный 2 3 2 3 2 2 2 2 4 3" xfId="22319"/>
    <cellStyle name="Обычный 2 3 2 3 2 2 2 2 5" xfId="9646"/>
    <cellStyle name="Обычный 2 3 2 3 2 2 2 2 5 2" xfId="26543"/>
    <cellStyle name="Обычный 2 3 2 3 2 2 2 2 6" xfId="18095"/>
    <cellStyle name="Обычный 2 3 2 3 2 2 2 3" xfId="1902"/>
    <cellStyle name="Обычный 2 3 2 3 2 2 2 3 2" xfId="6126"/>
    <cellStyle name="Обычный 2 3 2 3 2 2 2 3 2 2" xfId="14574"/>
    <cellStyle name="Обычный 2 3 2 3 2 2 2 3 2 2 2" xfId="31471"/>
    <cellStyle name="Обычный 2 3 2 3 2 2 2 3 2 3" xfId="23023"/>
    <cellStyle name="Обычный 2 3 2 3 2 2 2 3 3" xfId="10350"/>
    <cellStyle name="Обычный 2 3 2 3 2 2 2 3 3 2" xfId="27247"/>
    <cellStyle name="Обычный 2 3 2 3 2 2 2 3 4" xfId="18799"/>
    <cellStyle name="Обычный 2 3 2 3 2 2 2 4" xfId="3310"/>
    <cellStyle name="Обычный 2 3 2 3 2 2 2 4 2" xfId="7534"/>
    <cellStyle name="Обычный 2 3 2 3 2 2 2 4 2 2" xfId="15982"/>
    <cellStyle name="Обычный 2 3 2 3 2 2 2 4 2 2 2" xfId="32879"/>
    <cellStyle name="Обычный 2 3 2 3 2 2 2 4 2 3" xfId="24431"/>
    <cellStyle name="Обычный 2 3 2 3 2 2 2 4 3" xfId="11758"/>
    <cellStyle name="Обычный 2 3 2 3 2 2 2 4 3 2" xfId="28655"/>
    <cellStyle name="Обычный 2 3 2 3 2 2 2 4 4" xfId="20207"/>
    <cellStyle name="Обычный 2 3 2 3 2 2 2 5" xfId="4718"/>
    <cellStyle name="Обычный 2 3 2 3 2 2 2 5 2" xfId="13166"/>
    <cellStyle name="Обычный 2 3 2 3 2 2 2 5 2 2" xfId="30063"/>
    <cellStyle name="Обычный 2 3 2 3 2 2 2 5 3" xfId="21615"/>
    <cellStyle name="Обычный 2 3 2 3 2 2 2 6" xfId="8942"/>
    <cellStyle name="Обычный 2 3 2 3 2 2 2 6 2" xfId="25839"/>
    <cellStyle name="Обычный 2 3 2 3 2 2 2 7" xfId="17391"/>
    <cellStyle name="Обычный 2 3 2 3 2 2 2 8" xfId="34288"/>
    <cellStyle name="Обычный 2 3 2 3 2 2 3" xfId="845"/>
    <cellStyle name="Обычный 2 3 2 3 2 2 3 2" xfId="2254"/>
    <cellStyle name="Обычный 2 3 2 3 2 2 3 2 2" xfId="6478"/>
    <cellStyle name="Обычный 2 3 2 3 2 2 3 2 2 2" xfId="14926"/>
    <cellStyle name="Обычный 2 3 2 3 2 2 3 2 2 2 2" xfId="31823"/>
    <cellStyle name="Обычный 2 3 2 3 2 2 3 2 2 3" xfId="23375"/>
    <cellStyle name="Обычный 2 3 2 3 2 2 3 2 3" xfId="10702"/>
    <cellStyle name="Обычный 2 3 2 3 2 2 3 2 3 2" xfId="27599"/>
    <cellStyle name="Обычный 2 3 2 3 2 2 3 2 4" xfId="19151"/>
    <cellStyle name="Обычный 2 3 2 3 2 2 3 3" xfId="3662"/>
    <cellStyle name="Обычный 2 3 2 3 2 2 3 3 2" xfId="7886"/>
    <cellStyle name="Обычный 2 3 2 3 2 2 3 3 2 2" xfId="16334"/>
    <cellStyle name="Обычный 2 3 2 3 2 2 3 3 2 2 2" xfId="33231"/>
    <cellStyle name="Обычный 2 3 2 3 2 2 3 3 2 3" xfId="24783"/>
    <cellStyle name="Обычный 2 3 2 3 2 2 3 3 3" xfId="12110"/>
    <cellStyle name="Обычный 2 3 2 3 2 2 3 3 3 2" xfId="29007"/>
    <cellStyle name="Обычный 2 3 2 3 2 2 3 3 4" xfId="20559"/>
    <cellStyle name="Обычный 2 3 2 3 2 2 3 4" xfId="5070"/>
    <cellStyle name="Обычный 2 3 2 3 2 2 3 4 2" xfId="13518"/>
    <cellStyle name="Обычный 2 3 2 3 2 2 3 4 2 2" xfId="30415"/>
    <cellStyle name="Обычный 2 3 2 3 2 2 3 4 3" xfId="21967"/>
    <cellStyle name="Обычный 2 3 2 3 2 2 3 5" xfId="9294"/>
    <cellStyle name="Обычный 2 3 2 3 2 2 3 5 2" xfId="26191"/>
    <cellStyle name="Обычный 2 3 2 3 2 2 3 6" xfId="17743"/>
    <cellStyle name="Обычный 2 3 2 3 2 2 4" xfId="1550"/>
    <cellStyle name="Обычный 2 3 2 3 2 2 4 2" xfId="5774"/>
    <cellStyle name="Обычный 2 3 2 3 2 2 4 2 2" xfId="14222"/>
    <cellStyle name="Обычный 2 3 2 3 2 2 4 2 2 2" xfId="31119"/>
    <cellStyle name="Обычный 2 3 2 3 2 2 4 2 3" xfId="22671"/>
    <cellStyle name="Обычный 2 3 2 3 2 2 4 3" xfId="9998"/>
    <cellStyle name="Обычный 2 3 2 3 2 2 4 3 2" xfId="26895"/>
    <cellStyle name="Обычный 2 3 2 3 2 2 4 4" xfId="18447"/>
    <cellStyle name="Обычный 2 3 2 3 2 2 5" xfId="2958"/>
    <cellStyle name="Обычный 2 3 2 3 2 2 5 2" xfId="7182"/>
    <cellStyle name="Обычный 2 3 2 3 2 2 5 2 2" xfId="15630"/>
    <cellStyle name="Обычный 2 3 2 3 2 2 5 2 2 2" xfId="32527"/>
    <cellStyle name="Обычный 2 3 2 3 2 2 5 2 3" xfId="24079"/>
    <cellStyle name="Обычный 2 3 2 3 2 2 5 3" xfId="11406"/>
    <cellStyle name="Обычный 2 3 2 3 2 2 5 3 2" xfId="28303"/>
    <cellStyle name="Обычный 2 3 2 3 2 2 5 4" xfId="19855"/>
    <cellStyle name="Обычный 2 3 2 3 2 2 6" xfId="4366"/>
    <cellStyle name="Обычный 2 3 2 3 2 2 6 2" xfId="12814"/>
    <cellStyle name="Обычный 2 3 2 3 2 2 6 2 2" xfId="29711"/>
    <cellStyle name="Обычный 2 3 2 3 2 2 6 3" xfId="21263"/>
    <cellStyle name="Обычный 2 3 2 3 2 2 7" xfId="8590"/>
    <cellStyle name="Обычный 2 3 2 3 2 2 7 2" xfId="25487"/>
    <cellStyle name="Обычный 2 3 2 3 2 2 8" xfId="17039"/>
    <cellStyle name="Обычный 2 3 2 3 2 2 9" xfId="33936"/>
    <cellStyle name="Обычный 2 3 2 3 2 3" xfId="465"/>
    <cellStyle name="Обычный 2 3 2 3 2 3 2" xfId="1196"/>
    <cellStyle name="Обычный 2 3 2 3 2 3 2 2" xfId="2605"/>
    <cellStyle name="Обычный 2 3 2 3 2 3 2 2 2" xfId="6829"/>
    <cellStyle name="Обычный 2 3 2 3 2 3 2 2 2 2" xfId="15277"/>
    <cellStyle name="Обычный 2 3 2 3 2 3 2 2 2 2 2" xfId="32174"/>
    <cellStyle name="Обычный 2 3 2 3 2 3 2 2 2 3" xfId="23726"/>
    <cellStyle name="Обычный 2 3 2 3 2 3 2 2 3" xfId="11053"/>
    <cellStyle name="Обычный 2 3 2 3 2 3 2 2 3 2" xfId="27950"/>
    <cellStyle name="Обычный 2 3 2 3 2 3 2 2 4" xfId="19502"/>
    <cellStyle name="Обычный 2 3 2 3 2 3 2 3" xfId="4013"/>
    <cellStyle name="Обычный 2 3 2 3 2 3 2 3 2" xfId="8237"/>
    <cellStyle name="Обычный 2 3 2 3 2 3 2 3 2 2" xfId="16685"/>
    <cellStyle name="Обычный 2 3 2 3 2 3 2 3 2 2 2" xfId="33582"/>
    <cellStyle name="Обычный 2 3 2 3 2 3 2 3 2 3" xfId="25134"/>
    <cellStyle name="Обычный 2 3 2 3 2 3 2 3 3" xfId="12461"/>
    <cellStyle name="Обычный 2 3 2 3 2 3 2 3 3 2" xfId="29358"/>
    <cellStyle name="Обычный 2 3 2 3 2 3 2 3 4" xfId="20910"/>
    <cellStyle name="Обычный 2 3 2 3 2 3 2 4" xfId="5421"/>
    <cellStyle name="Обычный 2 3 2 3 2 3 2 4 2" xfId="13869"/>
    <cellStyle name="Обычный 2 3 2 3 2 3 2 4 2 2" xfId="30766"/>
    <cellStyle name="Обычный 2 3 2 3 2 3 2 4 3" xfId="22318"/>
    <cellStyle name="Обычный 2 3 2 3 2 3 2 5" xfId="9645"/>
    <cellStyle name="Обычный 2 3 2 3 2 3 2 5 2" xfId="26542"/>
    <cellStyle name="Обычный 2 3 2 3 2 3 2 6" xfId="18094"/>
    <cellStyle name="Обычный 2 3 2 3 2 3 3" xfId="1901"/>
    <cellStyle name="Обычный 2 3 2 3 2 3 3 2" xfId="6125"/>
    <cellStyle name="Обычный 2 3 2 3 2 3 3 2 2" xfId="14573"/>
    <cellStyle name="Обычный 2 3 2 3 2 3 3 2 2 2" xfId="31470"/>
    <cellStyle name="Обычный 2 3 2 3 2 3 3 2 3" xfId="23022"/>
    <cellStyle name="Обычный 2 3 2 3 2 3 3 3" xfId="10349"/>
    <cellStyle name="Обычный 2 3 2 3 2 3 3 3 2" xfId="27246"/>
    <cellStyle name="Обычный 2 3 2 3 2 3 3 4" xfId="18798"/>
    <cellStyle name="Обычный 2 3 2 3 2 3 4" xfId="3309"/>
    <cellStyle name="Обычный 2 3 2 3 2 3 4 2" xfId="7533"/>
    <cellStyle name="Обычный 2 3 2 3 2 3 4 2 2" xfId="15981"/>
    <cellStyle name="Обычный 2 3 2 3 2 3 4 2 2 2" xfId="32878"/>
    <cellStyle name="Обычный 2 3 2 3 2 3 4 2 3" xfId="24430"/>
    <cellStyle name="Обычный 2 3 2 3 2 3 4 3" xfId="11757"/>
    <cellStyle name="Обычный 2 3 2 3 2 3 4 3 2" xfId="28654"/>
    <cellStyle name="Обычный 2 3 2 3 2 3 4 4" xfId="20206"/>
    <cellStyle name="Обычный 2 3 2 3 2 3 5" xfId="4717"/>
    <cellStyle name="Обычный 2 3 2 3 2 3 5 2" xfId="13165"/>
    <cellStyle name="Обычный 2 3 2 3 2 3 5 2 2" xfId="30062"/>
    <cellStyle name="Обычный 2 3 2 3 2 3 5 3" xfId="21614"/>
    <cellStyle name="Обычный 2 3 2 3 2 3 6" xfId="8941"/>
    <cellStyle name="Обычный 2 3 2 3 2 3 6 2" xfId="25838"/>
    <cellStyle name="Обычный 2 3 2 3 2 3 7" xfId="17390"/>
    <cellStyle name="Обычный 2 3 2 3 2 3 8" xfId="34287"/>
    <cellStyle name="Обычный 2 3 2 3 2 4" xfId="844"/>
    <cellStyle name="Обычный 2 3 2 3 2 4 2" xfId="2253"/>
    <cellStyle name="Обычный 2 3 2 3 2 4 2 2" xfId="6477"/>
    <cellStyle name="Обычный 2 3 2 3 2 4 2 2 2" xfId="14925"/>
    <cellStyle name="Обычный 2 3 2 3 2 4 2 2 2 2" xfId="31822"/>
    <cellStyle name="Обычный 2 3 2 3 2 4 2 2 3" xfId="23374"/>
    <cellStyle name="Обычный 2 3 2 3 2 4 2 3" xfId="10701"/>
    <cellStyle name="Обычный 2 3 2 3 2 4 2 3 2" xfId="27598"/>
    <cellStyle name="Обычный 2 3 2 3 2 4 2 4" xfId="19150"/>
    <cellStyle name="Обычный 2 3 2 3 2 4 3" xfId="3661"/>
    <cellStyle name="Обычный 2 3 2 3 2 4 3 2" xfId="7885"/>
    <cellStyle name="Обычный 2 3 2 3 2 4 3 2 2" xfId="16333"/>
    <cellStyle name="Обычный 2 3 2 3 2 4 3 2 2 2" xfId="33230"/>
    <cellStyle name="Обычный 2 3 2 3 2 4 3 2 3" xfId="24782"/>
    <cellStyle name="Обычный 2 3 2 3 2 4 3 3" xfId="12109"/>
    <cellStyle name="Обычный 2 3 2 3 2 4 3 3 2" xfId="29006"/>
    <cellStyle name="Обычный 2 3 2 3 2 4 3 4" xfId="20558"/>
    <cellStyle name="Обычный 2 3 2 3 2 4 4" xfId="5069"/>
    <cellStyle name="Обычный 2 3 2 3 2 4 4 2" xfId="13517"/>
    <cellStyle name="Обычный 2 3 2 3 2 4 4 2 2" xfId="30414"/>
    <cellStyle name="Обычный 2 3 2 3 2 4 4 3" xfId="21966"/>
    <cellStyle name="Обычный 2 3 2 3 2 4 5" xfId="9293"/>
    <cellStyle name="Обычный 2 3 2 3 2 4 5 2" xfId="26190"/>
    <cellStyle name="Обычный 2 3 2 3 2 4 6" xfId="17742"/>
    <cellStyle name="Обычный 2 3 2 3 2 5" xfId="1549"/>
    <cellStyle name="Обычный 2 3 2 3 2 5 2" xfId="5773"/>
    <cellStyle name="Обычный 2 3 2 3 2 5 2 2" xfId="14221"/>
    <cellStyle name="Обычный 2 3 2 3 2 5 2 2 2" xfId="31118"/>
    <cellStyle name="Обычный 2 3 2 3 2 5 2 3" xfId="22670"/>
    <cellStyle name="Обычный 2 3 2 3 2 5 3" xfId="9997"/>
    <cellStyle name="Обычный 2 3 2 3 2 5 3 2" xfId="26894"/>
    <cellStyle name="Обычный 2 3 2 3 2 5 4" xfId="18446"/>
    <cellStyle name="Обычный 2 3 2 3 2 6" xfId="2957"/>
    <cellStyle name="Обычный 2 3 2 3 2 6 2" xfId="7181"/>
    <cellStyle name="Обычный 2 3 2 3 2 6 2 2" xfId="15629"/>
    <cellStyle name="Обычный 2 3 2 3 2 6 2 2 2" xfId="32526"/>
    <cellStyle name="Обычный 2 3 2 3 2 6 2 3" xfId="24078"/>
    <cellStyle name="Обычный 2 3 2 3 2 6 3" xfId="11405"/>
    <cellStyle name="Обычный 2 3 2 3 2 6 3 2" xfId="28302"/>
    <cellStyle name="Обычный 2 3 2 3 2 6 4" xfId="19854"/>
    <cellStyle name="Обычный 2 3 2 3 2 7" xfId="4365"/>
    <cellStyle name="Обычный 2 3 2 3 2 7 2" xfId="12813"/>
    <cellStyle name="Обычный 2 3 2 3 2 7 2 2" xfId="29710"/>
    <cellStyle name="Обычный 2 3 2 3 2 7 3" xfId="21262"/>
    <cellStyle name="Обычный 2 3 2 3 2 8" xfId="8589"/>
    <cellStyle name="Обычный 2 3 2 3 2 8 2" xfId="25486"/>
    <cellStyle name="Обычный 2 3 2 3 2 9" xfId="17038"/>
    <cellStyle name="Обычный 2 3 2 3 3" xfId="52"/>
    <cellStyle name="Обычный 2 3 2 3 3 2" xfId="467"/>
    <cellStyle name="Обычный 2 3 2 3 3 2 2" xfId="1198"/>
    <cellStyle name="Обычный 2 3 2 3 3 2 2 2" xfId="2607"/>
    <cellStyle name="Обычный 2 3 2 3 3 2 2 2 2" xfId="6831"/>
    <cellStyle name="Обычный 2 3 2 3 3 2 2 2 2 2" xfId="15279"/>
    <cellStyle name="Обычный 2 3 2 3 3 2 2 2 2 2 2" xfId="32176"/>
    <cellStyle name="Обычный 2 3 2 3 3 2 2 2 2 3" xfId="23728"/>
    <cellStyle name="Обычный 2 3 2 3 3 2 2 2 3" xfId="11055"/>
    <cellStyle name="Обычный 2 3 2 3 3 2 2 2 3 2" xfId="27952"/>
    <cellStyle name="Обычный 2 3 2 3 3 2 2 2 4" xfId="19504"/>
    <cellStyle name="Обычный 2 3 2 3 3 2 2 3" xfId="4015"/>
    <cellStyle name="Обычный 2 3 2 3 3 2 2 3 2" xfId="8239"/>
    <cellStyle name="Обычный 2 3 2 3 3 2 2 3 2 2" xfId="16687"/>
    <cellStyle name="Обычный 2 3 2 3 3 2 2 3 2 2 2" xfId="33584"/>
    <cellStyle name="Обычный 2 3 2 3 3 2 2 3 2 3" xfId="25136"/>
    <cellStyle name="Обычный 2 3 2 3 3 2 2 3 3" xfId="12463"/>
    <cellStyle name="Обычный 2 3 2 3 3 2 2 3 3 2" xfId="29360"/>
    <cellStyle name="Обычный 2 3 2 3 3 2 2 3 4" xfId="20912"/>
    <cellStyle name="Обычный 2 3 2 3 3 2 2 4" xfId="5423"/>
    <cellStyle name="Обычный 2 3 2 3 3 2 2 4 2" xfId="13871"/>
    <cellStyle name="Обычный 2 3 2 3 3 2 2 4 2 2" xfId="30768"/>
    <cellStyle name="Обычный 2 3 2 3 3 2 2 4 3" xfId="22320"/>
    <cellStyle name="Обычный 2 3 2 3 3 2 2 5" xfId="9647"/>
    <cellStyle name="Обычный 2 3 2 3 3 2 2 5 2" xfId="26544"/>
    <cellStyle name="Обычный 2 3 2 3 3 2 2 6" xfId="18096"/>
    <cellStyle name="Обычный 2 3 2 3 3 2 3" xfId="1903"/>
    <cellStyle name="Обычный 2 3 2 3 3 2 3 2" xfId="6127"/>
    <cellStyle name="Обычный 2 3 2 3 3 2 3 2 2" xfId="14575"/>
    <cellStyle name="Обычный 2 3 2 3 3 2 3 2 2 2" xfId="31472"/>
    <cellStyle name="Обычный 2 3 2 3 3 2 3 2 3" xfId="23024"/>
    <cellStyle name="Обычный 2 3 2 3 3 2 3 3" xfId="10351"/>
    <cellStyle name="Обычный 2 3 2 3 3 2 3 3 2" xfId="27248"/>
    <cellStyle name="Обычный 2 3 2 3 3 2 3 4" xfId="18800"/>
    <cellStyle name="Обычный 2 3 2 3 3 2 4" xfId="3311"/>
    <cellStyle name="Обычный 2 3 2 3 3 2 4 2" xfId="7535"/>
    <cellStyle name="Обычный 2 3 2 3 3 2 4 2 2" xfId="15983"/>
    <cellStyle name="Обычный 2 3 2 3 3 2 4 2 2 2" xfId="32880"/>
    <cellStyle name="Обычный 2 3 2 3 3 2 4 2 3" xfId="24432"/>
    <cellStyle name="Обычный 2 3 2 3 3 2 4 3" xfId="11759"/>
    <cellStyle name="Обычный 2 3 2 3 3 2 4 3 2" xfId="28656"/>
    <cellStyle name="Обычный 2 3 2 3 3 2 4 4" xfId="20208"/>
    <cellStyle name="Обычный 2 3 2 3 3 2 5" xfId="4719"/>
    <cellStyle name="Обычный 2 3 2 3 3 2 5 2" xfId="13167"/>
    <cellStyle name="Обычный 2 3 2 3 3 2 5 2 2" xfId="30064"/>
    <cellStyle name="Обычный 2 3 2 3 3 2 5 3" xfId="21616"/>
    <cellStyle name="Обычный 2 3 2 3 3 2 6" xfId="8943"/>
    <cellStyle name="Обычный 2 3 2 3 3 2 6 2" xfId="25840"/>
    <cellStyle name="Обычный 2 3 2 3 3 2 7" xfId="17392"/>
    <cellStyle name="Обычный 2 3 2 3 3 2 8" xfId="34289"/>
    <cellStyle name="Обычный 2 3 2 3 3 3" xfId="846"/>
    <cellStyle name="Обычный 2 3 2 3 3 3 2" xfId="2255"/>
    <cellStyle name="Обычный 2 3 2 3 3 3 2 2" xfId="6479"/>
    <cellStyle name="Обычный 2 3 2 3 3 3 2 2 2" xfId="14927"/>
    <cellStyle name="Обычный 2 3 2 3 3 3 2 2 2 2" xfId="31824"/>
    <cellStyle name="Обычный 2 3 2 3 3 3 2 2 3" xfId="23376"/>
    <cellStyle name="Обычный 2 3 2 3 3 3 2 3" xfId="10703"/>
    <cellStyle name="Обычный 2 3 2 3 3 3 2 3 2" xfId="27600"/>
    <cellStyle name="Обычный 2 3 2 3 3 3 2 4" xfId="19152"/>
    <cellStyle name="Обычный 2 3 2 3 3 3 3" xfId="3663"/>
    <cellStyle name="Обычный 2 3 2 3 3 3 3 2" xfId="7887"/>
    <cellStyle name="Обычный 2 3 2 3 3 3 3 2 2" xfId="16335"/>
    <cellStyle name="Обычный 2 3 2 3 3 3 3 2 2 2" xfId="33232"/>
    <cellStyle name="Обычный 2 3 2 3 3 3 3 2 3" xfId="24784"/>
    <cellStyle name="Обычный 2 3 2 3 3 3 3 3" xfId="12111"/>
    <cellStyle name="Обычный 2 3 2 3 3 3 3 3 2" xfId="29008"/>
    <cellStyle name="Обычный 2 3 2 3 3 3 3 4" xfId="20560"/>
    <cellStyle name="Обычный 2 3 2 3 3 3 4" xfId="5071"/>
    <cellStyle name="Обычный 2 3 2 3 3 3 4 2" xfId="13519"/>
    <cellStyle name="Обычный 2 3 2 3 3 3 4 2 2" xfId="30416"/>
    <cellStyle name="Обычный 2 3 2 3 3 3 4 3" xfId="21968"/>
    <cellStyle name="Обычный 2 3 2 3 3 3 5" xfId="9295"/>
    <cellStyle name="Обычный 2 3 2 3 3 3 5 2" xfId="26192"/>
    <cellStyle name="Обычный 2 3 2 3 3 3 6" xfId="17744"/>
    <cellStyle name="Обычный 2 3 2 3 3 4" xfId="1551"/>
    <cellStyle name="Обычный 2 3 2 3 3 4 2" xfId="5775"/>
    <cellStyle name="Обычный 2 3 2 3 3 4 2 2" xfId="14223"/>
    <cellStyle name="Обычный 2 3 2 3 3 4 2 2 2" xfId="31120"/>
    <cellStyle name="Обычный 2 3 2 3 3 4 2 3" xfId="22672"/>
    <cellStyle name="Обычный 2 3 2 3 3 4 3" xfId="9999"/>
    <cellStyle name="Обычный 2 3 2 3 3 4 3 2" xfId="26896"/>
    <cellStyle name="Обычный 2 3 2 3 3 4 4" xfId="18448"/>
    <cellStyle name="Обычный 2 3 2 3 3 5" xfId="2959"/>
    <cellStyle name="Обычный 2 3 2 3 3 5 2" xfId="7183"/>
    <cellStyle name="Обычный 2 3 2 3 3 5 2 2" xfId="15631"/>
    <cellStyle name="Обычный 2 3 2 3 3 5 2 2 2" xfId="32528"/>
    <cellStyle name="Обычный 2 3 2 3 3 5 2 3" xfId="24080"/>
    <cellStyle name="Обычный 2 3 2 3 3 5 3" xfId="11407"/>
    <cellStyle name="Обычный 2 3 2 3 3 5 3 2" xfId="28304"/>
    <cellStyle name="Обычный 2 3 2 3 3 5 4" xfId="19856"/>
    <cellStyle name="Обычный 2 3 2 3 3 6" xfId="4367"/>
    <cellStyle name="Обычный 2 3 2 3 3 6 2" xfId="12815"/>
    <cellStyle name="Обычный 2 3 2 3 3 6 2 2" xfId="29712"/>
    <cellStyle name="Обычный 2 3 2 3 3 6 3" xfId="21264"/>
    <cellStyle name="Обычный 2 3 2 3 3 7" xfId="8591"/>
    <cellStyle name="Обычный 2 3 2 3 3 7 2" xfId="25488"/>
    <cellStyle name="Обычный 2 3 2 3 3 8" xfId="17040"/>
    <cellStyle name="Обычный 2 3 2 3 3 9" xfId="33937"/>
    <cellStyle name="Обычный 2 3 2 3 4" xfId="464"/>
    <cellStyle name="Обычный 2 3 2 3 4 2" xfId="1195"/>
    <cellStyle name="Обычный 2 3 2 3 4 2 2" xfId="2604"/>
    <cellStyle name="Обычный 2 3 2 3 4 2 2 2" xfId="6828"/>
    <cellStyle name="Обычный 2 3 2 3 4 2 2 2 2" xfId="15276"/>
    <cellStyle name="Обычный 2 3 2 3 4 2 2 2 2 2" xfId="32173"/>
    <cellStyle name="Обычный 2 3 2 3 4 2 2 2 3" xfId="23725"/>
    <cellStyle name="Обычный 2 3 2 3 4 2 2 3" xfId="11052"/>
    <cellStyle name="Обычный 2 3 2 3 4 2 2 3 2" xfId="27949"/>
    <cellStyle name="Обычный 2 3 2 3 4 2 2 4" xfId="19501"/>
    <cellStyle name="Обычный 2 3 2 3 4 2 3" xfId="4012"/>
    <cellStyle name="Обычный 2 3 2 3 4 2 3 2" xfId="8236"/>
    <cellStyle name="Обычный 2 3 2 3 4 2 3 2 2" xfId="16684"/>
    <cellStyle name="Обычный 2 3 2 3 4 2 3 2 2 2" xfId="33581"/>
    <cellStyle name="Обычный 2 3 2 3 4 2 3 2 3" xfId="25133"/>
    <cellStyle name="Обычный 2 3 2 3 4 2 3 3" xfId="12460"/>
    <cellStyle name="Обычный 2 3 2 3 4 2 3 3 2" xfId="29357"/>
    <cellStyle name="Обычный 2 3 2 3 4 2 3 4" xfId="20909"/>
    <cellStyle name="Обычный 2 3 2 3 4 2 4" xfId="5420"/>
    <cellStyle name="Обычный 2 3 2 3 4 2 4 2" xfId="13868"/>
    <cellStyle name="Обычный 2 3 2 3 4 2 4 2 2" xfId="30765"/>
    <cellStyle name="Обычный 2 3 2 3 4 2 4 3" xfId="22317"/>
    <cellStyle name="Обычный 2 3 2 3 4 2 5" xfId="9644"/>
    <cellStyle name="Обычный 2 3 2 3 4 2 5 2" xfId="26541"/>
    <cellStyle name="Обычный 2 3 2 3 4 2 6" xfId="18093"/>
    <cellStyle name="Обычный 2 3 2 3 4 3" xfId="1900"/>
    <cellStyle name="Обычный 2 3 2 3 4 3 2" xfId="6124"/>
    <cellStyle name="Обычный 2 3 2 3 4 3 2 2" xfId="14572"/>
    <cellStyle name="Обычный 2 3 2 3 4 3 2 2 2" xfId="31469"/>
    <cellStyle name="Обычный 2 3 2 3 4 3 2 3" xfId="23021"/>
    <cellStyle name="Обычный 2 3 2 3 4 3 3" xfId="10348"/>
    <cellStyle name="Обычный 2 3 2 3 4 3 3 2" xfId="27245"/>
    <cellStyle name="Обычный 2 3 2 3 4 3 4" xfId="18797"/>
    <cellStyle name="Обычный 2 3 2 3 4 4" xfId="3308"/>
    <cellStyle name="Обычный 2 3 2 3 4 4 2" xfId="7532"/>
    <cellStyle name="Обычный 2 3 2 3 4 4 2 2" xfId="15980"/>
    <cellStyle name="Обычный 2 3 2 3 4 4 2 2 2" xfId="32877"/>
    <cellStyle name="Обычный 2 3 2 3 4 4 2 3" xfId="24429"/>
    <cellStyle name="Обычный 2 3 2 3 4 4 3" xfId="11756"/>
    <cellStyle name="Обычный 2 3 2 3 4 4 3 2" xfId="28653"/>
    <cellStyle name="Обычный 2 3 2 3 4 4 4" xfId="20205"/>
    <cellStyle name="Обычный 2 3 2 3 4 5" xfId="4716"/>
    <cellStyle name="Обычный 2 3 2 3 4 5 2" xfId="13164"/>
    <cellStyle name="Обычный 2 3 2 3 4 5 2 2" xfId="30061"/>
    <cellStyle name="Обычный 2 3 2 3 4 5 3" xfId="21613"/>
    <cellStyle name="Обычный 2 3 2 3 4 6" xfId="8940"/>
    <cellStyle name="Обычный 2 3 2 3 4 6 2" xfId="25837"/>
    <cellStyle name="Обычный 2 3 2 3 4 7" xfId="17389"/>
    <cellStyle name="Обычный 2 3 2 3 4 8" xfId="34286"/>
    <cellStyle name="Обычный 2 3 2 3 5" xfId="843"/>
    <cellStyle name="Обычный 2 3 2 3 5 2" xfId="2252"/>
    <cellStyle name="Обычный 2 3 2 3 5 2 2" xfId="6476"/>
    <cellStyle name="Обычный 2 3 2 3 5 2 2 2" xfId="14924"/>
    <cellStyle name="Обычный 2 3 2 3 5 2 2 2 2" xfId="31821"/>
    <cellStyle name="Обычный 2 3 2 3 5 2 2 3" xfId="23373"/>
    <cellStyle name="Обычный 2 3 2 3 5 2 3" xfId="10700"/>
    <cellStyle name="Обычный 2 3 2 3 5 2 3 2" xfId="27597"/>
    <cellStyle name="Обычный 2 3 2 3 5 2 4" xfId="19149"/>
    <cellStyle name="Обычный 2 3 2 3 5 3" xfId="3660"/>
    <cellStyle name="Обычный 2 3 2 3 5 3 2" xfId="7884"/>
    <cellStyle name="Обычный 2 3 2 3 5 3 2 2" xfId="16332"/>
    <cellStyle name="Обычный 2 3 2 3 5 3 2 2 2" xfId="33229"/>
    <cellStyle name="Обычный 2 3 2 3 5 3 2 3" xfId="24781"/>
    <cellStyle name="Обычный 2 3 2 3 5 3 3" xfId="12108"/>
    <cellStyle name="Обычный 2 3 2 3 5 3 3 2" xfId="29005"/>
    <cellStyle name="Обычный 2 3 2 3 5 3 4" xfId="20557"/>
    <cellStyle name="Обычный 2 3 2 3 5 4" xfId="5068"/>
    <cellStyle name="Обычный 2 3 2 3 5 4 2" xfId="13516"/>
    <cellStyle name="Обычный 2 3 2 3 5 4 2 2" xfId="30413"/>
    <cellStyle name="Обычный 2 3 2 3 5 4 3" xfId="21965"/>
    <cellStyle name="Обычный 2 3 2 3 5 5" xfId="9292"/>
    <cellStyle name="Обычный 2 3 2 3 5 5 2" xfId="26189"/>
    <cellStyle name="Обычный 2 3 2 3 5 6" xfId="17741"/>
    <cellStyle name="Обычный 2 3 2 3 6" xfId="1548"/>
    <cellStyle name="Обычный 2 3 2 3 6 2" xfId="5772"/>
    <cellStyle name="Обычный 2 3 2 3 6 2 2" xfId="14220"/>
    <cellStyle name="Обычный 2 3 2 3 6 2 2 2" xfId="31117"/>
    <cellStyle name="Обычный 2 3 2 3 6 2 3" xfId="22669"/>
    <cellStyle name="Обычный 2 3 2 3 6 3" xfId="9996"/>
    <cellStyle name="Обычный 2 3 2 3 6 3 2" xfId="26893"/>
    <cellStyle name="Обычный 2 3 2 3 6 4" xfId="18445"/>
    <cellStyle name="Обычный 2 3 2 3 7" xfId="2956"/>
    <cellStyle name="Обычный 2 3 2 3 7 2" xfId="7180"/>
    <cellStyle name="Обычный 2 3 2 3 7 2 2" xfId="15628"/>
    <cellStyle name="Обычный 2 3 2 3 7 2 2 2" xfId="32525"/>
    <cellStyle name="Обычный 2 3 2 3 7 2 3" xfId="24077"/>
    <cellStyle name="Обычный 2 3 2 3 7 3" xfId="11404"/>
    <cellStyle name="Обычный 2 3 2 3 7 3 2" xfId="28301"/>
    <cellStyle name="Обычный 2 3 2 3 7 4" xfId="19853"/>
    <cellStyle name="Обычный 2 3 2 3 8" xfId="4364"/>
    <cellStyle name="Обычный 2 3 2 3 8 2" xfId="12812"/>
    <cellStyle name="Обычный 2 3 2 3 8 2 2" xfId="29709"/>
    <cellStyle name="Обычный 2 3 2 3 8 3" xfId="21261"/>
    <cellStyle name="Обычный 2 3 2 3 9" xfId="8588"/>
    <cellStyle name="Обычный 2 3 2 3 9 2" xfId="25485"/>
    <cellStyle name="Обычный 2 3 2 4" xfId="53"/>
    <cellStyle name="Обычный 2 3 2 4 10" xfId="33938"/>
    <cellStyle name="Обычный 2 3 2 4 2" xfId="54"/>
    <cellStyle name="Обычный 2 3 2 4 2 2" xfId="469"/>
    <cellStyle name="Обычный 2 3 2 4 2 2 2" xfId="1200"/>
    <cellStyle name="Обычный 2 3 2 4 2 2 2 2" xfId="2609"/>
    <cellStyle name="Обычный 2 3 2 4 2 2 2 2 2" xfId="6833"/>
    <cellStyle name="Обычный 2 3 2 4 2 2 2 2 2 2" xfId="15281"/>
    <cellStyle name="Обычный 2 3 2 4 2 2 2 2 2 2 2" xfId="32178"/>
    <cellStyle name="Обычный 2 3 2 4 2 2 2 2 2 3" xfId="23730"/>
    <cellStyle name="Обычный 2 3 2 4 2 2 2 2 3" xfId="11057"/>
    <cellStyle name="Обычный 2 3 2 4 2 2 2 2 3 2" xfId="27954"/>
    <cellStyle name="Обычный 2 3 2 4 2 2 2 2 4" xfId="19506"/>
    <cellStyle name="Обычный 2 3 2 4 2 2 2 3" xfId="4017"/>
    <cellStyle name="Обычный 2 3 2 4 2 2 2 3 2" xfId="8241"/>
    <cellStyle name="Обычный 2 3 2 4 2 2 2 3 2 2" xfId="16689"/>
    <cellStyle name="Обычный 2 3 2 4 2 2 2 3 2 2 2" xfId="33586"/>
    <cellStyle name="Обычный 2 3 2 4 2 2 2 3 2 3" xfId="25138"/>
    <cellStyle name="Обычный 2 3 2 4 2 2 2 3 3" xfId="12465"/>
    <cellStyle name="Обычный 2 3 2 4 2 2 2 3 3 2" xfId="29362"/>
    <cellStyle name="Обычный 2 3 2 4 2 2 2 3 4" xfId="20914"/>
    <cellStyle name="Обычный 2 3 2 4 2 2 2 4" xfId="5425"/>
    <cellStyle name="Обычный 2 3 2 4 2 2 2 4 2" xfId="13873"/>
    <cellStyle name="Обычный 2 3 2 4 2 2 2 4 2 2" xfId="30770"/>
    <cellStyle name="Обычный 2 3 2 4 2 2 2 4 3" xfId="22322"/>
    <cellStyle name="Обычный 2 3 2 4 2 2 2 5" xfId="9649"/>
    <cellStyle name="Обычный 2 3 2 4 2 2 2 5 2" xfId="26546"/>
    <cellStyle name="Обычный 2 3 2 4 2 2 2 6" xfId="18098"/>
    <cellStyle name="Обычный 2 3 2 4 2 2 3" xfId="1905"/>
    <cellStyle name="Обычный 2 3 2 4 2 2 3 2" xfId="6129"/>
    <cellStyle name="Обычный 2 3 2 4 2 2 3 2 2" xfId="14577"/>
    <cellStyle name="Обычный 2 3 2 4 2 2 3 2 2 2" xfId="31474"/>
    <cellStyle name="Обычный 2 3 2 4 2 2 3 2 3" xfId="23026"/>
    <cellStyle name="Обычный 2 3 2 4 2 2 3 3" xfId="10353"/>
    <cellStyle name="Обычный 2 3 2 4 2 2 3 3 2" xfId="27250"/>
    <cellStyle name="Обычный 2 3 2 4 2 2 3 4" xfId="18802"/>
    <cellStyle name="Обычный 2 3 2 4 2 2 4" xfId="3313"/>
    <cellStyle name="Обычный 2 3 2 4 2 2 4 2" xfId="7537"/>
    <cellStyle name="Обычный 2 3 2 4 2 2 4 2 2" xfId="15985"/>
    <cellStyle name="Обычный 2 3 2 4 2 2 4 2 2 2" xfId="32882"/>
    <cellStyle name="Обычный 2 3 2 4 2 2 4 2 3" xfId="24434"/>
    <cellStyle name="Обычный 2 3 2 4 2 2 4 3" xfId="11761"/>
    <cellStyle name="Обычный 2 3 2 4 2 2 4 3 2" xfId="28658"/>
    <cellStyle name="Обычный 2 3 2 4 2 2 4 4" xfId="20210"/>
    <cellStyle name="Обычный 2 3 2 4 2 2 5" xfId="4721"/>
    <cellStyle name="Обычный 2 3 2 4 2 2 5 2" xfId="13169"/>
    <cellStyle name="Обычный 2 3 2 4 2 2 5 2 2" xfId="30066"/>
    <cellStyle name="Обычный 2 3 2 4 2 2 5 3" xfId="21618"/>
    <cellStyle name="Обычный 2 3 2 4 2 2 6" xfId="8945"/>
    <cellStyle name="Обычный 2 3 2 4 2 2 6 2" xfId="25842"/>
    <cellStyle name="Обычный 2 3 2 4 2 2 7" xfId="17394"/>
    <cellStyle name="Обычный 2 3 2 4 2 2 8" xfId="34291"/>
    <cellStyle name="Обычный 2 3 2 4 2 3" xfId="848"/>
    <cellStyle name="Обычный 2 3 2 4 2 3 2" xfId="2257"/>
    <cellStyle name="Обычный 2 3 2 4 2 3 2 2" xfId="6481"/>
    <cellStyle name="Обычный 2 3 2 4 2 3 2 2 2" xfId="14929"/>
    <cellStyle name="Обычный 2 3 2 4 2 3 2 2 2 2" xfId="31826"/>
    <cellStyle name="Обычный 2 3 2 4 2 3 2 2 3" xfId="23378"/>
    <cellStyle name="Обычный 2 3 2 4 2 3 2 3" xfId="10705"/>
    <cellStyle name="Обычный 2 3 2 4 2 3 2 3 2" xfId="27602"/>
    <cellStyle name="Обычный 2 3 2 4 2 3 2 4" xfId="19154"/>
    <cellStyle name="Обычный 2 3 2 4 2 3 3" xfId="3665"/>
    <cellStyle name="Обычный 2 3 2 4 2 3 3 2" xfId="7889"/>
    <cellStyle name="Обычный 2 3 2 4 2 3 3 2 2" xfId="16337"/>
    <cellStyle name="Обычный 2 3 2 4 2 3 3 2 2 2" xfId="33234"/>
    <cellStyle name="Обычный 2 3 2 4 2 3 3 2 3" xfId="24786"/>
    <cellStyle name="Обычный 2 3 2 4 2 3 3 3" xfId="12113"/>
    <cellStyle name="Обычный 2 3 2 4 2 3 3 3 2" xfId="29010"/>
    <cellStyle name="Обычный 2 3 2 4 2 3 3 4" xfId="20562"/>
    <cellStyle name="Обычный 2 3 2 4 2 3 4" xfId="5073"/>
    <cellStyle name="Обычный 2 3 2 4 2 3 4 2" xfId="13521"/>
    <cellStyle name="Обычный 2 3 2 4 2 3 4 2 2" xfId="30418"/>
    <cellStyle name="Обычный 2 3 2 4 2 3 4 3" xfId="21970"/>
    <cellStyle name="Обычный 2 3 2 4 2 3 5" xfId="9297"/>
    <cellStyle name="Обычный 2 3 2 4 2 3 5 2" xfId="26194"/>
    <cellStyle name="Обычный 2 3 2 4 2 3 6" xfId="17746"/>
    <cellStyle name="Обычный 2 3 2 4 2 4" xfId="1553"/>
    <cellStyle name="Обычный 2 3 2 4 2 4 2" xfId="5777"/>
    <cellStyle name="Обычный 2 3 2 4 2 4 2 2" xfId="14225"/>
    <cellStyle name="Обычный 2 3 2 4 2 4 2 2 2" xfId="31122"/>
    <cellStyle name="Обычный 2 3 2 4 2 4 2 3" xfId="22674"/>
    <cellStyle name="Обычный 2 3 2 4 2 4 3" xfId="10001"/>
    <cellStyle name="Обычный 2 3 2 4 2 4 3 2" xfId="26898"/>
    <cellStyle name="Обычный 2 3 2 4 2 4 4" xfId="18450"/>
    <cellStyle name="Обычный 2 3 2 4 2 5" xfId="2961"/>
    <cellStyle name="Обычный 2 3 2 4 2 5 2" xfId="7185"/>
    <cellStyle name="Обычный 2 3 2 4 2 5 2 2" xfId="15633"/>
    <cellStyle name="Обычный 2 3 2 4 2 5 2 2 2" xfId="32530"/>
    <cellStyle name="Обычный 2 3 2 4 2 5 2 3" xfId="24082"/>
    <cellStyle name="Обычный 2 3 2 4 2 5 3" xfId="11409"/>
    <cellStyle name="Обычный 2 3 2 4 2 5 3 2" xfId="28306"/>
    <cellStyle name="Обычный 2 3 2 4 2 5 4" xfId="19858"/>
    <cellStyle name="Обычный 2 3 2 4 2 6" xfId="4369"/>
    <cellStyle name="Обычный 2 3 2 4 2 6 2" xfId="12817"/>
    <cellStyle name="Обычный 2 3 2 4 2 6 2 2" xfId="29714"/>
    <cellStyle name="Обычный 2 3 2 4 2 6 3" xfId="21266"/>
    <cellStyle name="Обычный 2 3 2 4 2 7" xfId="8593"/>
    <cellStyle name="Обычный 2 3 2 4 2 7 2" xfId="25490"/>
    <cellStyle name="Обычный 2 3 2 4 2 8" xfId="17042"/>
    <cellStyle name="Обычный 2 3 2 4 2 9" xfId="33939"/>
    <cellStyle name="Обычный 2 3 2 4 3" xfId="468"/>
    <cellStyle name="Обычный 2 3 2 4 3 2" xfId="1199"/>
    <cellStyle name="Обычный 2 3 2 4 3 2 2" xfId="2608"/>
    <cellStyle name="Обычный 2 3 2 4 3 2 2 2" xfId="6832"/>
    <cellStyle name="Обычный 2 3 2 4 3 2 2 2 2" xfId="15280"/>
    <cellStyle name="Обычный 2 3 2 4 3 2 2 2 2 2" xfId="32177"/>
    <cellStyle name="Обычный 2 3 2 4 3 2 2 2 3" xfId="23729"/>
    <cellStyle name="Обычный 2 3 2 4 3 2 2 3" xfId="11056"/>
    <cellStyle name="Обычный 2 3 2 4 3 2 2 3 2" xfId="27953"/>
    <cellStyle name="Обычный 2 3 2 4 3 2 2 4" xfId="19505"/>
    <cellStyle name="Обычный 2 3 2 4 3 2 3" xfId="4016"/>
    <cellStyle name="Обычный 2 3 2 4 3 2 3 2" xfId="8240"/>
    <cellStyle name="Обычный 2 3 2 4 3 2 3 2 2" xfId="16688"/>
    <cellStyle name="Обычный 2 3 2 4 3 2 3 2 2 2" xfId="33585"/>
    <cellStyle name="Обычный 2 3 2 4 3 2 3 2 3" xfId="25137"/>
    <cellStyle name="Обычный 2 3 2 4 3 2 3 3" xfId="12464"/>
    <cellStyle name="Обычный 2 3 2 4 3 2 3 3 2" xfId="29361"/>
    <cellStyle name="Обычный 2 3 2 4 3 2 3 4" xfId="20913"/>
    <cellStyle name="Обычный 2 3 2 4 3 2 4" xfId="5424"/>
    <cellStyle name="Обычный 2 3 2 4 3 2 4 2" xfId="13872"/>
    <cellStyle name="Обычный 2 3 2 4 3 2 4 2 2" xfId="30769"/>
    <cellStyle name="Обычный 2 3 2 4 3 2 4 3" xfId="22321"/>
    <cellStyle name="Обычный 2 3 2 4 3 2 5" xfId="9648"/>
    <cellStyle name="Обычный 2 3 2 4 3 2 5 2" xfId="26545"/>
    <cellStyle name="Обычный 2 3 2 4 3 2 6" xfId="18097"/>
    <cellStyle name="Обычный 2 3 2 4 3 3" xfId="1904"/>
    <cellStyle name="Обычный 2 3 2 4 3 3 2" xfId="6128"/>
    <cellStyle name="Обычный 2 3 2 4 3 3 2 2" xfId="14576"/>
    <cellStyle name="Обычный 2 3 2 4 3 3 2 2 2" xfId="31473"/>
    <cellStyle name="Обычный 2 3 2 4 3 3 2 3" xfId="23025"/>
    <cellStyle name="Обычный 2 3 2 4 3 3 3" xfId="10352"/>
    <cellStyle name="Обычный 2 3 2 4 3 3 3 2" xfId="27249"/>
    <cellStyle name="Обычный 2 3 2 4 3 3 4" xfId="18801"/>
    <cellStyle name="Обычный 2 3 2 4 3 4" xfId="3312"/>
    <cellStyle name="Обычный 2 3 2 4 3 4 2" xfId="7536"/>
    <cellStyle name="Обычный 2 3 2 4 3 4 2 2" xfId="15984"/>
    <cellStyle name="Обычный 2 3 2 4 3 4 2 2 2" xfId="32881"/>
    <cellStyle name="Обычный 2 3 2 4 3 4 2 3" xfId="24433"/>
    <cellStyle name="Обычный 2 3 2 4 3 4 3" xfId="11760"/>
    <cellStyle name="Обычный 2 3 2 4 3 4 3 2" xfId="28657"/>
    <cellStyle name="Обычный 2 3 2 4 3 4 4" xfId="20209"/>
    <cellStyle name="Обычный 2 3 2 4 3 5" xfId="4720"/>
    <cellStyle name="Обычный 2 3 2 4 3 5 2" xfId="13168"/>
    <cellStyle name="Обычный 2 3 2 4 3 5 2 2" xfId="30065"/>
    <cellStyle name="Обычный 2 3 2 4 3 5 3" xfId="21617"/>
    <cellStyle name="Обычный 2 3 2 4 3 6" xfId="8944"/>
    <cellStyle name="Обычный 2 3 2 4 3 6 2" xfId="25841"/>
    <cellStyle name="Обычный 2 3 2 4 3 7" xfId="17393"/>
    <cellStyle name="Обычный 2 3 2 4 3 8" xfId="34290"/>
    <cellStyle name="Обычный 2 3 2 4 4" xfId="847"/>
    <cellStyle name="Обычный 2 3 2 4 4 2" xfId="2256"/>
    <cellStyle name="Обычный 2 3 2 4 4 2 2" xfId="6480"/>
    <cellStyle name="Обычный 2 3 2 4 4 2 2 2" xfId="14928"/>
    <cellStyle name="Обычный 2 3 2 4 4 2 2 2 2" xfId="31825"/>
    <cellStyle name="Обычный 2 3 2 4 4 2 2 3" xfId="23377"/>
    <cellStyle name="Обычный 2 3 2 4 4 2 3" xfId="10704"/>
    <cellStyle name="Обычный 2 3 2 4 4 2 3 2" xfId="27601"/>
    <cellStyle name="Обычный 2 3 2 4 4 2 4" xfId="19153"/>
    <cellStyle name="Обычный 2 3 2 4 4 3" xfId="3664"/>
    <cellStyle name="Обычный 2 3 2 4 4 3 2" xfId="7888"/>
    <cellStyle name="Обычный 2 3 2 4 4 3 2 2" xfId="16336"/>
    <cellStyle name="Обычный 2 3 2 4 4 3 2 2 2" xfId="33233"/>
    <cellStyle name="Обычный 2 3 2 4 4 3 2 3" xfId="24785"/>
    <cellStyle name="Обычный 2 3 2 4 4 3 3" xfId="12112"/>
    <cellStyle name="Обычный 2 3 2 4 4 3 3 2" xfId="29009"/>
    <cellStyle name="Обычный 2 3 2 4 4 3 4" xfId="20561"/>
    <cellStyle name="Обычный 2 3 2 4 4 4" xfId="5072"/>
    <cellStyle name="Обычный 2 3 2 4 4 4 2" xfId="13520"/>
    <cellStyle name="Обычный 2 3 2 4 4 4 2 2" xfId="30417"/>
    <cellStyle name="Обычный 2 3 2 4 4 4 3" xfId="21969"/>
    <cellStyle name="Обычный 2 3 2 4 4 5" xfId="9296"/>
    <cellStyle name="Обычный 2 3 2 4 4 5 2" xfId="26193"/>
    <cellStyle name="Обычный 2 3 2 4 4 6" xfId="17745"/>
    <cellStyle name="Обычный 2 3 2 4 5" xfId="1552"/>
    <cellStyle name="Обычный 2 3 2 4 5 2" xfId="5776"/>
    <cellStyle name="Обычный 2 3 2 4 5 2 2" xfId="14224"/>
    <cellStyle name="Обычный 2 3 2 4 5 2 2 2" xfId="31121"/>
    <cellStyle name="Обычный 2 3 2 4 5 2 3" xfId="22673"/>
    <cellStyle name="Обычный 2 3 2 4 5 3" xfId="10000"/>
    <cellStyle name="Обычный 2 3 2 4 5 3 2" xfId="26897"/>
    <cellStyle name="Обычный 2 3 2 4 5 4" xfId="18449"/>
    <cellStyle name="Обычный 2 3 2 4 6" xfId="2960"/>
    <cellStyle name="Обычный 2 3 2 4 6 2" xfId="7184"/>
    <cellStyle name="Обычный 2 3 2 4 6 2 2" xfId="15632"/>
    <cellStyle name="Обычный 2 3 2 4 6 2 2 2" xfId="32529"/>
    <cellStyle name="Обычный 2 3 2 4 6 2 3" xfId="24081"/>
    <cellStyle name="Обычный 2 3 2 4 6 3" xfId="11408"/>
    <cellStyle name="Обычный 2 3 2 4 6 3 2" xfId="28305"/>
    <cellStyle name="Обычный 2 3 2 4 6 4" xfId="19857"/>
    <cellStyle name="Обычный 2 3 2 4 7" xfId="4368"/>
    <cellStyle name="Обычный 2 3 2 4 7 2" xfId="12816"/>
    <cellStyle name="Обычный 2 3 2 4 7 2 2" xfId="29713"/>
    <cellStyle name="Обычный 2 3 2 4 7 3" xfId="21265"/>
    <cellStyle name="Обычный 2 3 2 4 8" xfId="8592"/>
    <cellStyle name="Обычный 2 3 2 4 8 2" xfId="25489"/>
    <cellStyle name="Обычный 2 3 2 4 9" xfId="17041"/>
    <cellStyle name="Обычный 2 3 2 5" xfId="55"/>
    <cellStyle name="Обычный 2 3 2 5 2" xfId="470"/>
    <cellStyle name="Обычный 2 3 2 5 2 2" xfId="1201"/>
    <cellStyle name="Обычный 2 3 2 5 2 2 2" xfId="2610"/>
    <cellStyle name="Обычный 2 3 2 5 2 2 2 2" xfId="6834"/>
    <cellStyle name="Обычный 2 3 2 5 2 2 2 2 2" xfId="15282"/>
    <cellStyle name="Обычный 2 3 2 5 2 2 2 2 2 2" xfId="32179"/>
    <cellStyle name="Обычный 2 3 2 5 2 2 2 2 3" xfId="23731"/>
    <cellStyle name="Обычный 2 3 2 5 2 2 2 3" xfId="11058"/>
    <cellStyle name="Обычный 2 3 2 5 2 2 2 3 2" xfId="27955"/>
    <cellStyle name="Обычный 2 3 2 5 2 2 2 4" xfId="19507"/>
    <cellStyle name="Обычный 2 3 2 5 2 2 3" xfId="4018"/>
    <cellStyle name="Обычный 2 3 2 5 2 2 3 2" xfId="8242"/>
    <cellStyle name="Обычный 2 3 2 5 2 2 3 2 2" xfId="16690"/>
    <cellStyle name="Обычный 2 3 2 5 2 2 3 2 2 2" xfId="33587"/>
    <cellStyle name="Обычный 2 3 2 5 2 2 3 2 3" xfId="25139"/>
    <cellStyle name="Обычный 2 3 2 5 2 2 3 3" xfId="12466"/>
    <cellStyle name="Обычный 2 3 2 5 2 2 3 3 2" xfId="29363"/>
    <cellStyle name="Обычный 2 3 2 5 2 2 3 4" xfId="20915"/>
    <cellStyle name="Обычный 2 3 2 5 2 2 4" xfId="5426"/>
    <cellStyle name="Обычный 2 3 2 5 2 2 4 2" xfId="13874"/>
    <cellStyle name="Обычный 2 3 2 5 2 2 4 2 2" xfId="30771"/>
    <cellStyle name="Обычный 2 3 2 5 2 2 4 3" xfId="22323"/>
    <cellStyle name="Обычный 2 3 2 5 2 2 5" xfId="9650"/>
    <cellStyle name="Обычный 2 3 2 5 2 2 5 2" xfId="26547"/>
    <cellStyle name="Обычный 2 3 2 5 2 2 6" xfId="18099"/>
    <cellStyle name="Обычный 2 3 2 5 2 3" xfId="1906"/>
    <cellStyle name="Обычный 2 3 2 5 2 3 2" xfId="6130"/>
    <cellStyle name="Обычный 2 3 2 5 2 3 2 2" xfId="14578"/>
    <cellStyle name="Обычный 2 3 2 5 2 3 2 2 2" xfId="31475"/>
    <cellStyle name="Обычный 2 3 2 5 2 3 2 3" xfId="23027"/>
    <cellStyle name="Обычный 2 3 2 5 2 3 3" xfId="10354"/>
    <cellStyle name="Обычный 2 3 2 5 2 3 3 2" xfId="27251"/>
    <cellStyle name="Обычный 2 3 2 5 2 3 4" xfId="18803"/>
    <cellStyle name="Обычный 2 3 2 5 2 4" xfId="3314"/>
    <cellStyle name="Обычный 2 3 2 5 2 4 2" xfId="7538"/>
    <cellStyle name="Обычный 2 3 2 5 2 4 2 2" xfId="15986"/>
    <cellStyle name="Обычный 2 3 2 5 2 4 2 2 2" xfId="32883"/>
    <cellStyle name="Обычный 2 3 2 5 2 4 2 3" xfId="24435"/>
    <cellStyle name="Обычный 2 3 2 5 2 4 3" xfId="11762"/>
    <cellStyle name="Обычный 2 3 2 5 2 4 3 2" xfId="28659"/>
    <cellStyle name="Обычный 2 3 2 5 2 4 4" xfId="20211"/>
    <cellStyle name="Обычный 2 3 2 5 2 5" xfId="4722"/>
    <cellStyle name="Обычный 2 3 2 5 2 5 2" xfId="13170"/>
    <cellStyle name="Обычный 2 3 2 5 2 5 2 2" xfId="30067"/>
    <cellStyle name="Обычный 2 3 2 5 2 5 3" xfId="21619"/>
    <cellStyle name="Обычный 2 3 2 5 2 6" xfId="8946"/>
    <cellStyle name="Обычный 2 3 2 5 2 6 2" xfId="25843"/>
    <cellStyle name="Обычный 2 3 2 5 2 7" xfId="17395"/>
    <cellStyle name="Обычный 2 3 2 5 2 8" xfId="34292"/>
    <cellStyle name="Обычный 2 3 2 5 3" xfId="849"/>
    <cellStyle name="Обычный 2 3 2 5 3 2" xfId="2258"/>
    <cellStyle name="Обычный 2 3 2 5 3 2 2" xfId="6482"/>
    <cellStyle name="Обычный 2 3 2 5 3 2 2 2" xfId="14930"/>
    <cellStyle name="Обычный 2 3 2 5 3 2 2 2 2" xfId="31827"/>
    <cellStyle name="Обычный 2 3 2 5 3 2 2 3" xfId="23379"/>
    <cellStyle name="Обычный 2 3 2 5 3 2 3" xfId="10706"/>
    <cellStyle name="Обычный 2 3 2 5 3 2 3 2" xfId="27603"/>
    <cellStyle name="Обычный 2 3 2 5 3 2 4" xfId="19155"/>
    <cellStyle name="Обычный 2 3 2 5 3 3" xfId="3666"/>
    <cellStyle name="Обычный 2 3 2 5 3 3 2" xfId="7890"/>
    <cellStyle name="Обычный 2 3 2 5 3 3 2 2" xfId="16338"/>
    <cellStyle name="Обычный 2 3 2 5 3 3 2 2 2" xfId="33235"/>
    <cellStyle name="Обычный 2 3 2 5 3 3 2 3" xfId="24787"/>
    <cellStyle name="Обычный 2 3 2 5 3 3 3" xfId="12114"/>
    <cellStyle name="Обычный 2 3 2 5 3 3 3 2" xfId="29011"/>
    <cellStyle name="Обычный 2 3 2 5 3 3 4" xfId="20563"/>
    <cellStyle name="Обычный 2 3 2 5 3 4" xfId="5074"/>
    <cellStyle name="Обычный 2 3 2 5 3 4 2" xfId="13522"/>
    <cellStyle name="Обычный 2 3 2 5 3 4 2 2" xfId="30419"/>
    <cellStyle name="Обычный 2 3 2 5 3 4 3" xfId="21971"/>
    <cellStyle name="Обычный 2 3 2 5 3 5" xfId="9298"/>
    <cellStyle name="Обычный 2 3 2 5 3 5 2" xfId="26195"/>
    <cellStyle name="Обычный 2 3 2 5 3 6" xfId="17747"/>
    <cellStyle name="Обычный 2 3 2 5 4" xfId="1554"/>
    <cellStyle name="Обычный 2 3 2 5 4 2" xfId="5778"/>
    <cellStyle name="Обычный 2 3 2 5 4 2 2" xfId="14226"/>
    <cellStyle name="Обычный 2 3 2 5 4 2 2 2" xfId="31123"/>
    <cellStyle name="Обычный 2 3 2 5 4 2 3" xfId="22675"/>
    <cellStyle name="Обычный 2 3 2 5 4 3" xfId="10002"/>
    <cellStyle name="Обычный 2 3 2 5 4 3 2" xfId="26899"/>
    <cellStyle name="Обычный 2 3 2 5 4 4" xfId="18451"/>
    <cellStyle name="Обычный 2 3 2 5 5" xfId="2962"/>
    <cellStyle name="Обычный 2 3 2 5 5 2" xfId="7186"/>
    <cellStyle name="Обычный 2 3 2 5 5 2 2" xfId="15634"/>
    <cellStyle name="Обычный 2 3 2 5 5 2 2 2" xfId="32531"/>
    <cellStyle name="Обычный 2 3 2 5 5 2 3" xfId="24083"/>
    <cellStyle name="Обычный 2 3 2 5 5 3" xfId="11410"/>
    <cellStyle name="Обычный 2 3 2 5 5 3 2" xfId="28307"/>
    <cellStyle name="Обычный 2 3 2 5 5 4" xfId="19859"/>
    <cellStyle name="Обычный 2 3 2 5 6" xfId="4370"/>
    <cellStyle name="Обычный 2 3 2 5 6 2" xfId="12818"/>
    <cellStyle name="Обычный 2 3 2 5 6 2 2" xfId="29715"/>
    <cellStyle name="Обычный 2 3 2 5 6 3" xfId="21267"/>
    <cellStyle name="Обычный 2 3 2 5 7" xfId="8594"/>
    <cellStyle name="Обычный 2 3 2 5 7 2" xfId="25491"/>
    <cellStyle name="Обычный 2 3 2 5 8" xfId="17043"/>
    <cellStyle name="Обычный 2 3 2 5 9" xfId="33940"/>
    <cellStyle name="Обычный 2 3 2 6" xfId="455"/>
    <cellStyle name="Обычный 2 3 2 6 2" xfId="1186"/>
    <cellStyle name="Обычный 2 3 2 6 2 2" xfId="2595"/>
    <cellStyle name="Обычный 2 3 2 6 2 2 2" xfId="6819"/>
    <cellStyle name="Обычный 2 3 2 6 2 2 2 2" xfId="15267"/>
    <cellStyle name="Обычный 2 3 2 6 2 2 2 2 2" xfId="32164"/>
    <cellStyle name="Обычный 2 3 2 6 2 2 2 3" xfId="23716"/>
    <cellStyle name="Обычный 2 3 2 6 2 2 3" xfId="11043"/>
    <cellStyle name="Обычный 2 3 2 6 2 2 3 2" xfId="27940"/>
    <cellStyle name="Обычный 2 3 2 6 2 2 4" xfId="19492"/>
    <cellStyle name="Обычный 2 3 2 6 2 3" xfId="4003"/>
    <cellStyle name="Обычный 2 3 2 6 2 3 2" xfId="8227"/>
    <cellStyle name="Обычный 2 3 2 6 2 3 2 2" xfId="16675"/>
    <cellStyle name="Обычный 2 3 2 6 2 3 2 2 2" xfId="33572"/>
    <cellStyle name="Обычный 2 3 2 6 2 3 2 3" xfId="25124"/>
    <cellStyle name="Обычный 2 3 2 6 2 3 3" xfId="12451"/>
    <cellStyle name="Обычный 2 3 2 6 2 3 3 2" xfId="29348"/>
    <cellStyle name="Обычный 2 3 2 6 2 3 4" xfId="20900"/>
    <cellStyle name="Обычный 2 3 2 6 2 4" xfId="5411"/>
    <cellStyle name="Обычный 2 3 2 6 2 4 2" xfId="13859"/>
    <cellStyle name="Обычный 2 3 2 6 2 4 2 2" xfId="30756"/>
    <cellStyle name="Обычный 2 3 2 6 2 4 3" xfId="22308"/>
    <cellStyle name="Обычный 2 3 2 6 2 5" xfId="9635"/>
    <cellStyle name="Обычный 2 3 2 6 2 5 2" xfId="26532"/>
    <cellStyle name="Обычный 2 3 2 6 2 6" xfId="18084"/>
    <cellStyle name="Обычный 2 3 2 6 3" xfId="1891"/>
    <cellStyle name="Обычный 2 3 2 6 3 2" xfId="6115"/>
    <cellStyle name="Обычный 2 3 2 6 3 2 2" xfId="14563"/>
    <cellStyle name="Обычный 2 3 2 6 3 2 2 2" xfId="31460"/>
    <cellStyle name="Обычный 2 3 2 6 3 2 3" xfId="23012"/>
    <cellStyle name="Обычный 2 3 2 6 3 3" xfId="10339"/>
    <cellStyle name="Обычный 2 3 2 6 3 3 2" xfId="27236"/>
    <cellStyle name="Обычный 2 3 2 6 3 4" xfId="18788"/>
    <cellStyle name="Обычный 2 3 2 6 4" xfId="3299"/>
    <cellStyle name="Обычный 2 3 2 6 4 2" xfId="7523"/>
    <cellStyle name="Обычный 2 3 2 6 4 2 2" xfId="15971"/>
    <cellStyle name="Обычный 2 3 2 6 4 2 2 2" xfId="32868"/>
    <cellStyle name="Обычный 2 3 2 6 4 2 3" xfId="24420"/>
    <cellStyle name="Обычный 2 3 2 6 4 3" xfId="11747"/>
    <cellStyle name="Обычный 2 3 2 6 4 3 2" xfId="28644"/>
    <cellStyle name="Обычный 2 3 2 6 4 4" xfId="20196"/>
    <cellStyle name="Обычный 2 3 2 6 5" xfId="4707"/>
    <cellStyle name="Обычный 2 3 2 6 5 2" xfId="13155"/>
    <cellStyle name="Обычный 2 3 2 6 5 2 2" xfId="30052"/>
    <cellStyle name="Обычный 2 3 2 6 5 3" xfId="21604"/>
    <cellStyle name="Обычный 2 3 2 6 6" xfId="8931"/>
    <cellStyle name="Обычный 2 3 2 6 6 2" xfId="25828"/>
    <cellStyle name="Обычный 2 3 2 6 7" xfId="17380"/>
    <cellStyle name="Обычный 2 3 2 6 8" xfId="34277"/>
    <cellStyle name="Обычный 2 3 2 7" xfId="834"/>
    <cellStyle name="Обычный 2 3 2 7 2" xfId="2243"/>
    <cellStyle name="Обычный 2 3 2 7 2 2" xfId="6467"/>
    <cellStyle name="Обычный 2 3 2 7 2 2 2" xfId="14915"/>
    <cellStyle name="Обычный 2 3 2 7 2 2 2 2" xfId="31812"/>
    <cellStyle name="Обычный 2 3 2 7 2 2 3" xfId="23364"/>
    <cellStyle name="Обычный 2 3 2 7 2 3" xfId="10691"/>
    <cellStyle name="Обычный 2 3 2 7 2 3 2" xfId="27588"/>
    <cellStyle name="Обычный 2 3 2 7 2 4" xfId="19140"/>
    <cellStyle name="Обычный 2 3 2 7 3" xfId="3651"/>
    <cellStyle name="Обычный 2 3 2 7 3 2" xfId="7875"/>
    <cellStyle name="Обычный 2 3 2 7 3 2 2" xfId="16323"/>
    <cellStyle name="Обычный 2 3 2 7 3 2 2 2" xfId="33220"/>
    <cellStyle name="Обычный 2 3 2 7 3 2 3" xfId="24772"/>
    <cellStyle name="Обычный 2 3 2 7 3 3" xfId="12099"/>
    <cellStyle name="Обычный 2 3 2 7 3 3 2" xfId="28996"/>
    <cellStyle name="Обычный 2 3 2 7 3 4" xfId="20548"/>
    <cellStyle name="Обычный 2 3 2 7 4" xfId="5059"/>
    <cellStyle name="Обычный 2 3 2 7 4 2" xfId="13507"/>
    <cellStyle name="Обычный 2 3 2 7 4 2 2" xfId="30404"/>
    <cellStyle name="Обычный 2 3 2 7 4 3" xfId="21956"/>
    <cellStyle name="Обычный 2 3 2 7 5" xfId="9283"/>
    <cellStyle name="Обычный 2 3 2 7 5 2" xfId="26180"/>
    <cellStyle name="Обычный 2 3 2 7 6" xfId="17732"/>
    <cellStyle name="Обычный 2 3 2 8" xfId="1539"/>
    <cellStyle name="Обычный 2 3 2 8 2" xfId="5763"/>
    <cellStyle name="Обычный 2 3 2 8 2 2" xfId="14211"/>
    <cellStyle name="Обычный 2 3 2 8 2 2 2" xfId="31108"/>
    <cellStyle name="Обычный 2 3 2 8 2 3" xfId="22660"/>
    <cellStyle name="Обычный 2 3 2 8 3" xfId="9987"/>
    <cellStyle name="Обычный 2 3 2 8 3 2" xfId="26884"/>
    <cellStyle name="Обычный 2 3 2 8 4" xfId="18436"/>
    <cellStyle name="Обычный 2 3 2 9" xfId="2947"/>
    <cellStyle name="Обычный 2 3 2 9 2" xfId="7171"/>
    <cellStyle name="Обычный 2 3 2 9 2 2" xfId="15619"/>
    <cellStyle name="Обычный 2 3 2 9 2 2 2" xfId="32516"/>
    <cellStyle name="Обычный 2 3 2 9 2 3" xfId="24068"/>
    <cellStyle name="Обычный 2 3 2 9 3" xfId="11395"/>
    <cellStyle name="Обычный 2 3 2 9 3 2" xfId="28292"/>
    <cellStyle name="Обычный 2 3 2 9 4" xfId="19844"/>
    <cellStyle name="Обычный 2 3 2_Отчет за 2015 год" xfId="56"/>
    <cellStyle name="Обычный 2 3 3" xfId="57"/>
    <cellStyle name="Обычный 2 3 3 10" xfId="8595"/>
    <cellStyle name="Обычный 2 3 3 10 2" xfId="25492"/>
    <cellStyle name="Обычный 2 3 3 11" xfId="17044"/>
    <cellStyle name="Обычный 2 3 3 12" xfId="33941"/>
    <cellStyle name="Обычный 2 3 3 2" xfId="58"/>
    <cellStyle name="Обычный 2 3 3 2 10" xfId="17045"/>
    <cellStyle name="Обычный 2 3 3 2 11" xfId="33942"/>
    <cellStyle name="Обычный 2 3 3 2 2" xfId="59"/>
    <cellStyle name="Обычный 2 3 3 2 2 10" xfId="33943"/>
    <cellStyle name="Обычный 2 3 3 2 2 2" xfId="60"/>
    <cellStyle name="Обычный 2 3 3 2 2 2 2" xfId="474"/>
    <cellStyle name="Обычный 2 3 3 2 2 2 2 2" xfId="1205"/>
    <cellStyle name="Обычный 2 3 3 2 2 2 2 2 2" xfId="2614"/>
    <cellStyle name="Обычный 2 3 3 2 2 2 2 2 2 2" xfId="6838"/>
    <cellStyle name="Обычный 2 3 3 2 2 2 2 2 2 2 2" xfId="15286"/>
    <cellStyle name="Обычный 2 3 3 2 2 2 2 2 2 2 2 2" xfId="32183"/>
    <cellStyle name="Обычный 2 3 3 2 2 2 2 2 2 2 3" xfId="23735"/>
    <cellStyle name="Обычный 2 3 3 2 2 2 2 2 2 3" xfId="11062"/>
    <cellStyle name="Обычный 2 3 3 2 2 2 2 2 2 3 2" xfId="27959"/>
    <cellStyle name="Обычный 2 3 3 2 2 2 2 2 2 4" xfId="19511"/>
    <cellStyle name="Обычный 2 3 3 2 2 2 2 2 3" xfId="4022"/>
    <cellStyle name="Обычный 2 3 3 2 2 2 2 2 3 2" xfId="8246"/>
    <cellStyle name="Обычный 2 3 3 2 2 2 2 2 3 2 2" xfId="16694"/>
    <cellStyle name="Обычный 2 3 3 2 2 2 2 2 3 2 2 2" xfId="33591"/>
    <cellStyle name="Обычный 2 3 3 2 2 2 2 2 3 2 3" xfId="25143"/>
    <cellStyle name="Обычный 2 3 3 2 2 2 2 2 3 3" xfId="12470"/>
    <cellStyle name="Обычный 2 3 3 2 2 2 2 2 3 3 2" xfId="29367"/>
    <cellStyle name="Обычный 2 3 3 2 2 2 2 2 3 4" xfId="20919"/>
    <cellStyle name="Обычный 2 3 3 2 2 2 2 2 4" xfId="5430"/>
    <cellStyle name="Обычный 2 3 3 2 2 2 2 2 4 2" xfId="13878"/>
    <cellStyle name="Обычный 2 3 3 2 2 2 2 2 4 2 2" xfId="30775"/>
    <cellStyle name="Обычный 2 3 3 2 2 2 2 2 4 3" xfId="22327"/>
    <cellStyle name="Обычный 2 3 3 2 2 2 2 2 5" xfId="9654"/>
    <cellStyle name="Обычный 2 3 3 2 2 2 2 2 5 2" xfId="26551"/>
    <cellStyle name="Обычный 2 3 3 2 2 2 2 2 6" xfId="18103"/>
    <cellStyle name="Обычный 2 3 3 2 2 2 2 3" xfId="1910"/>
    <cellStyle name="Обычный 2 3 3 2 2 2 2 3 2" xfId="6134"/>
    <cellStyle name="Обычный 2 3 3 2 2 2 2 3 2 2" xfId="14582"/>
    <cellStyle name="Обычный 2 3 3 2 2 2 2 3 2 2 2" xfId="31479"/>
    <cellStyle name="Обычный 2 3 3 2 2 2 2 3 2 3" xfId="23031"/>
    <cellStyle name="Обычный 2 3 3 2 2 2 2 3 3" xfId="10358"/>
    <cellStyle name="Обычный 2 3 3 2 2 2 2 3 3 2" xfId="27255"/>
    <cellStyle name="Обычный 2 3 3 2 2 2 2 3 4" xfId="18807"/>
    <cellStyle name="Обычный 2 3 3 2 2 2 2 4" xfId="3318"/>
    <cellStyle name="Обычный 2 3 3 2 2 2 2 4 2" xfId="7542"/>
    <cellStyle name="Обычный 2 3 3 2 2 2 2 4 2 2" xfId="15990"/>
    <cellStyle name="Обычный 2 3 3 2 2 2 2 4 2 2 2" xfId="32887"/>
    <cellStyle name="Обычный 2 3 3 2 2 2 2 4 2 3" xfId="24439"/>
    <cellStyle name="Обычный 2 3 3 2 2 2 2 4 3" xfId="11766"/>
    <cellStyle name="Обычный 2 3 3 2 2 2 2 4 3 2" xfId="28663"/>
    <cellStyle name="Обычный 2 3 3 2 2 2 2 4 4" xfId="20215"/>
    <cellStyle name="Обычный 2 3 3 2 2 2 2 5" xfId="4726"/>
    <cellStyle name="Обычный 2 3 3 2 2 2 2 5 2" xfId="13174"/>
    <cellStyle name="Обычный 2 3 3 2 2 2 2 5 2 2" xfId="30071"/>
    <cellStyle name="Обычный 2 3 3 2 2 2 2 5 3" xfId="21623"/>
    <cellStyle name="Обычный 2 3 3 2 2 2 2 6" xfId="8950"/>
    <cellStyle name="Обычный 2 3 3 2 2 2 2 6 2" xfId="25847"/>
    <cellStyle name="Обычный 2 3 3 2 2 2 2 7" xfId="17399"/>
    <cellStyle name="Обычный 2 3 3 2 2 2 2 8" xfId="34296"/>
    <cellStyle name="Обычный 2 3 3 2 2 2 3" xfId="853"/>
    <cellStyle name="Обычный 2 3 3 2 2 2 3 2" xfId="2262"/>
    <cellStyle name="Обычный 2 3 3 2 2 2 3 2 2" xfId="6486"/>
    <cellStyle name="Обычный 2 3 3 2 2 2 3 2 2 2" xfId="14934"/>
    <cellStyle name="Обычный 2 3 3 2 2 2 3 2 2 2 2" xfId="31831"/>
    <cellStyle name="Обычный 2 3 3 2 2 2 3 2 2 3" xfId="23383"/>
    <cellStyle name="Обычный 2 3 3 2 2 2 3 2 3" xfId="10710"/>
    <cellStyle name="Обычный 2 3 3 2 2 2 3 2 3 2" xfId="27607"/>
    <cellStyle name="Обычный 2 3 3 2 2 2 3 2 4" xfId="19159"/>
    <cellStyle name="Обычный 2 3 3 2 2 2 3 3" xfId="3670"/>
    <cellStyle name="Обычный 2 3 3 2 2 2 3 3 2" xfId="7894"/>
    <cellStyle name="Обычный 2 3 3 2 2 2 3 3 2 2" xfId="16342"/>
    <cellStyle name="Обычный 2 3 3 2 2 2 3 3 2 2 2" xfId="33239"/>
    <cellStyle name="Обычный 2 3 3 2 2 2 3 3 2 3" xfId="24791"/>
    <cellStyle name="Обычный 2 3 3 2 2 2 3 3 3" xfId="12118"/>
    <cellStyle name="Обычный 2 3 3 2 2 2 3 3 3 2" xfId="29015"/>
    <cellStyle name="Обычный 2 3 3 2 2 2 3 3 4" xfId="20567"/>
    <cellStyle name="Обычный 2 3 3 2 2 2 3 4" xfId="5078"/>
    <cellStyle name="Обычный 2 3 3 2 2 2 3 4 2" xfId="13526"/>
    <cellStyle name="Обычный 2 3 3 2 2 2 3 4 2 2" xfId="30423"/>
    <cellStyle name="Обычный 2 3 3 2 2 2 3 4 3" xfId="21975"/>
    <cellStyle name="Обычный 2 3 3 2 2 2 3 5" xfId="9302"/>
    <cellStyle name="Обычный 2 3 3 2 2 2 3 5 2" xfId="26199"/>
    <cellStyle name="Обычный 2 3 3 2 2 2 3 6" xfId="17751"/>
    <cellStyle name="Обычный 2 3 3 2 2 2 4" xfId="1558"/>
    <cellStyle name="Обычный 2 3 3 2 2 2 4 2" xfId="5782"/>
    <cellStyle name="Обычный 2 3 3 2 2 2 4 2 2" xfId="14230"/>
    <cellStyle name="Обычный 2 3 3 2 2 2 4 2 2 2" xfId="31127"/>
    <cellStyle name="Обычный 2 3 3 2 2 2 4 2 3" xfId="22679"/>
    <cellStyle name="Обычный 2 3 3 2 2 2 4 3" xfId="10006"/>
    <cellStyle name="Обычный 2 3 3 2 2 2 4 3 2" xfId="26903"/>
    <cellStyle name="Обычный 2 3 3 2 2 2 4 4" xfId="18455"/>
    <cellStyle name="Обычный 2 3 3 2 2 2 5" xfId="2966"/>
    <cellStyle name="Обычный 2 3 3 2 2 2 5 2" xfId="7190"/>
    <cellStyle name="Обычный 2 3 3 2 2 2 5 2 2" xfId="15638"/>
    <cellStyle name="Обычный 2 3 3 2 2 2 5 2 2 2" xfId="32535"/>
    <cellStyle name="Обычный 2 3 3 2 2 2 5 2 3" xfId="24087"/>
    <cellStyle name="Обычный 2 3 3 2 2 2 5 3" xfId="11414"/>
    <cellStyle name="Обычный 2 3 3 2 2 2 5 3 2" xfId="28311"/>
    <cellStyle name="Обычный 2 3 3 2 2 2 5 4" xfId="19863"/>
    <cellStyle name="Обычный 2 3 3 2 2 2 6" xfId="4374"/>
    <cellStyle name="Обычный 2 3 3 2 2 2 6 2" xfId="12822"/>
    <cellStyle name="Обычный 2 3 3 2 2 2 6 2 2" xfId="29719"/>
    <cellStyle name="Обычный 2 3 3 2 2 2 6 3" xfId="21271"/>
    <cellStyle name="Обычный 2 3 3 2 2 2 7" xfId="8598"/>
    <cellStyle name="Обычный 2 3 3 2 2 2 7 2" xfId="25495"/>
    <cellStyle name="Обычный 2 3 3 2 2 2 8" xfId="17047"/>
    <cellStyle name="Обычный 2 3 3 2 2 2 9" xfId="33944"/>
    <cellStyle name="Обычный 2 3 3 2 2 3" xfId="473"/>
    <cellStyle name="Обычный 2 3 3 2 2 3 2" xfId="1204"/>
    <cellStyle name="Обычный 2 3 3 2 2 3 2 2" xfId="2613"/>
    <cellStyle name="Обычный 2 3 3 2 2 3 2 2 2" xfId="6837"/>
    <cellStyle name="Обычный 2 3 3 2 2 3 2 2 2 2" xfId="15285"/>
    <cellStyle name="Обычный 2 3 3 2 2 3 2 2 2 2 2" xfId="32182"/>
    <cellStyle name="Обычный 2 3 3 2 2 3 2 2 2 3" xfId="23734"/>
    <cellStyle name="Обычный 2 3 3 2 2 3 2 2 3" xfId="11061"/>
    <cellStyle name="Обычный 2 3 3 2 2 3 2 2 3 2" xfId="27958"/>
    <cellStyle name="Обычный 2 3 3 2 2 3 2 2 4" xfId="19510"/>
    <cellStyle name="Обычный 2 3 3 2 2 3 2 3" xfId="4021"/>
    <cellStyle name="Обычный 2 3 3 2 2 3 2 3 2" xfId="8245"/>
    <cellStyle name="Обычный 2 3 3 2 2 3 2 3 2 2" xfId="16693"/>
    <cellStyle name="Обычный 2 3 3 2 2 3 2 3 2 2 2" xfId="33590"/>
    <cellStyle name="Обычный 2 3 3 2 2 3 2 3 2 3" xfId="25142"/>
    <cellStyle name="Обычный 2 3 3 2 2 3 2 3 3" xfId="12469"/>
    <cellStyle name="Обычный 2 3 3 2 2 3 2 3 3 2" xfId="29366"/>
    <cellStyle name="Обычный 2 3 3 2 2 3 2 3 4" xfId="20918"/>
    <cellStyle name="Обычный 2 3 3 2 2 3 2 4" xfId="5429"/>
    <cellStyle name="Обычный 2 3 3 2 2 3 2 4 2" xfId="13877"/>
    <cellStyle name="Обычный 2 3 3 2 2 3 2 4 2 2" xfId="30774"/>
    <cellStyle name="Обычный 2 3 3 2 2 3 2 4 3" xfId="22326"/>
    <cellStyle name="Обычный 2 3 3 2 2 3 2 5" xfId="9653"/>
    <cellStyle name="Обычный 2 3 3 2 2 3 2 5 2" xfId="26550"/>
    <cellStyle name="Обычный 2 3 3 2 2 3 2 6" xfId="18102"/>
    <cellStyle name="Обычный 2 3 3 2 2 3 3" xfId="1909"/>
    <cellStyle name="Обычный 2 3 3 2 2 3 3 2" xfId="6133"/>
    <cellStyle name="Обычный 2 3 3 2 2 3 3 2 2" xfId="14581"/>
    <cellStyle name="Обычный 2 3 3 2 2 3 3 2 2 2" xfId="31478"/>
    <cellStyle name="Обычный 2 3 3 2 2 3 3 2 3" xfId="23030"/>
    <cellStyle name="Обычный 2 3 3 2 2 3 3 3" xfId="10357"/>
    <cellStyle name="Обычный 2 3 3 2 2 3 3 3 2" xfId="27254"/>
    <cellStyle name="Обычный 2 3 3 2 2 3 3 4" xfId="18806"/>
    <cellStyle name="Обычный 2 3 3 2 2 3 4" xfId="3317"/>
    <cellStyle name="Обычный 2 3 3 2 2 3 4 2" xfId="7541"/>
    <cellStyle name="Обычный 2 3 3 2 2 3 4 2 2" xfId="15989"/>
    <cellStyle name="Обычный 2 3 3 2 2 3 4 2 2 2" xfId="32886"/>
    <cellStyle name="Обычный 2 3 3 2 2 3 4 2 3" xfId="24438"/>
    <cellStyle name="Обычный 2 3 3 2 2 3 4 3" xfId="11765"/>
    <cellStyle name="Обычный 2 3 3 2 2 3 4 3 2" xfId="28662"/>
    <cellStyle name="Обычный 2 3 3 2 2 3 4 4" xfId="20214"/>
    <cellStyle name="Обычный 2 3 3 2 2 3 5" xfId="4725"/>
    <cellStyle name="Обычный 2 3 3 2 2 3 5 2" xfId="13173"/>
    <cellStyle name="Обычный 2 3 3 2 2 3 5 2 2" xfId="30070"/>
    <cellStyle name="Обычный 2 3 3 2 2 3 5 3" xfId="21622"/>
    <cellStyle name="Обычный 2 3 3 2 2 3 6" xfId="8949"/>
    <cellStyle name="Обычный 2 3 3 2 2 3 6 2" xfId="25846"/>
    <cellStyle name="Обычный 2 3 3 2 2 3 7" xfId="17398"/>
    <cellStyle name="Обычный 2 3 3 2 2 3 8" xfId="34295"/>
    <cellStyle name="Обычный 2 3 3 2 2 4" xfId="852"/>
    <cellStyle name="Обычный 2 3 3 2 2 4 2" xfId="2261"/>
    <cellStyle name="Обычный 2 3 3 2 2 4 2 2" xfId="6485"/>
    <cellStyle name="Обычный 2 3 3 2 2 4 2 2 2" xfId="14933"/>
    <cellStyle name="Обычный 2 3 3 2 2 4 2 2 2 2" xfId="31830"/>
    <cellStyle name="Обычный 2 3 3 2 2 4 2 2 3" xfId="23382"/>
    <cellStyle name="Обычный 2 3 3 2 2 4 2 3" xfId="10709"/>
    <cellStyle name="Обычный 2 3 3 2 2 4 2 3 2" xfId="27606"/>
    <cellStyle name="Обычный 2 3 3 2 2 4 2 4" xfId="19158"/>
    <cellStyle name="Обычный 2 3 3 2 2 4 3" xfId="3669"/>
    <cellStyle name="Обычный 2 3 3 2 2 4 3 2" xfId="7893"/>
    <cellStyle name="Обычный 2 3 3 2 2 4 3 2 2" xfId="16341"/>
    <cellStyle name="Обычный 2 3 3 2 2 4 3 2 2 2" xfId="33238"/>
    <cellStyle name="Обычный 2 3 3 2 2 4 3 2 3" xfId="24790"/>
    <cellStyle name="Обычный 2 3 3 2 2 4 3 3" xfId="12117"/>
    <cellStyle name="Обычный 2 3 3 2 2 4 3 3 2" xfId="29014"/>
    <cellStyle name="Обычный 2 3 3 2 2 4 3 4" xfId="20566"/>
    <cellStyle name="Обычный 2 3 3 2 2 4 4" xfId="5077"/>
    <cellStyle name="Обычный 2 3 3 2 2 4 4 2" xfId="13525"/>
    <cellStyle name="Обычный 2 3 3 2 2 4 4 2 2" xfId="30422"/>
    <cellStyle name="Обычный 2 3 3 2 2 4 4 3" xfId="21974"/>
    <cellStyle name="Обычный 2 3 3 2 2 4 5" xfId="9301"/>
    <cellStyle name="Обычный 2 3 3 2 2 4 5 2" xfId="26198"/>
    <cellStyle name="Обычный 2 3 3 2 2 4 6" xfId="17750"/>
    <cellStyle name="Обычный 2 3 3 2 2 5" xfId="1557"/>
    <cellStyle name="Обычный 2 3 3 2 2 5 2" xfId="5781"/>
    <cellStyle name="Обычный 2 3 3 2 2 5 2 2" xfId="14229"/>
    <cellStyle name="Обычный 2 3 3 2 2 5 2 2 2" xfId="31126"/>
    <cellStyle name="Обычный 2 3 3 2 2 5 2 3" xfId="22678"/>
    <cellStyle name="Обычный 2 3 3 2 2 5 3" xfId="10005"/>
    <cellStyle name="Обычный 2 3 3 2 2 5 3 2" xfId="26902"/>
    <cellStyle name="Обычный 2 3 3 2 2 5 4" xfId="18454"/>
    <cellStyle name="Обычный 2 3 3 2 2 6" xfId="2965"/>
    <cellStyle name="Обычный 2 3 3 2 2 6 2" xfId="7189"/>
    <cellStyle name="Обычный 2 3 3 2 2 6 2 2" xfId="15637"/>
    <cellStyle name="Обычный 2 3 3 2 2 6 2 2 2" xfId="32534"/>
    <cellStyle name="Обычный 2 3 3 2 2 6 2 3" xfId="24086"/>
    <cellStyle name="Обычный 2 3 3 2 2 6 3" xfId="11413"/>
    <cellStyle name="Обычный 2 3 3 2 2 6 3 2" xfId="28310"/>
    <cellStyle name="Обычный 2 3 3 2 2 6 4" xfId="19862"/>
    <cellStyle name="Обычный 2 3 3 2 2 7" xfId="4373"/>
    <cellStyle name="Обычный 2 3 3 2 2 7 2" xfId="12821"/>
    <cellStyle name="Обычный 2 3 3 2 2 7 2 2" xfId="29718"/>
    <cellStyle name="Обычный 2 3 3 2 2 7 3" xfId="21270"/>
    <cellStyle name="Обычный 2 3 3 2 2 8" xfId="8597"/>
    <cellStyle name="Обычный 2 3 3 2 2 8 2" xfId="25494"/>
    <cellStyle name="Обычный 2 3 3 2 2 9" xfId="17046"/>
    <cellStyle name="Обычный 2 3 3 2 3" xfId="61"/>
    <cellStyle name="Обычный 2 3 3 2 3 2" xfId="475"/>
    <cellStyle name="Обычный 2 3 3 2 3 2 2" xfId="1206"/>
    <cellStyle name="Обычный 2 3 3 2 3 2 2 2" xfId="2615"/>
    <cellStyle name="Обычный 2 3 3 2 3 2 2 2 2" xfId="6839"/>
    <cellStyle name="Обычный 2 3 3 2 3 2 2 2 2 2" xfId="15287"/>
    <cellStyle name="Обычный 2 3 3 2 3 2 2 2 2 2 2" xfId="32184"/>
    <cellStyle name="Обычный 2 3 3 2 3 2 2 2 2 3" xfId="23736"/>
    <cellStyle name="Обычный 2 3 3 2 3 2 2 2 3" xfId="11063"/>
    <cellStyle name="Обычный 2 3 3 2 3 2 2 2 3 2" xfId="27960"/>
    <cellStyle name="Обычный 2 3 3 2 3 2 2 2 4" xfId="19512"/>
    <cellStyle name="Обычный 2 3 3 2 3 2 2 3" xfId="4023"/>
    <cellStyle name="Обычный 2 3 3 2 3 2 2 3 2" xfId="8247"/>
    <cellStyle name="Обычный 2 3 3 2 3 2 2 3 2 2" xfId="16695"/>
    <cellStyle name="Обычный 2 3 3 2 3 2 2 3 2 2 2" xfId="33592"/>
    <cellStyle name="Обычный 2 3 3 2 3 2 2 3 2 3" xfId="25144"/>
    <cellStyle name="Обычный 2 3 3 2 3 2 2 3 3" xfId="12471"/>
    <cellStyle name="Обычный 2 3 3 2 3 2 2 3 3 2" xfId="29368"/>
    <cellStyle name="Обычный 2 3 3 2 3 2 2 3 4" xfId="20920"/>
    <cellStyle name="Обычный 2 3 3 2 3 2 2 4" xfId="5431"/>
    <cellStyle name="Обычный 2 3 3 2 3 2 2 4 2" xfId="13879"/>
    <cellStyle name="Обычный 2 3 3 2 3 2 2 4 2 2" xfId="30776"/>
    <cellStyle name="Обычный 2 3 3 2 3 2 2 4 3" xfId="22328"/>
    <cellStyle name="Обычный 2 3 3 2 3 2 2 5" xfId="9655"/>
    <cellStyle name="Обычный 2 3 3 2 3 2 2 5 2" xfId="26552"/>
    <cellStyle name="Обычный 2 3 3 2 3 2 2 6" xfId="18104"/>
    <cellStyle name="Обычный 2 3 3 2 3 2 3" xfId="1911"/>
    <cellStyle name="Обычный 2 3 3 2 3 2 3 2" xfId="6135"/>
    <cellStyle name="Обычный 2 3 3 2 3 2 3 2 2" xfId="14583"/>
    <cellStyle name="Обычный 2 3 3 2 3 2 3 2 2 2" xfId="31480"/>
    <cellStyle name="Обычный 2 3 3 2 3 2 3 2 3" xfId="23032"/>
    <cellStyle name="Обычный 2 3 3 2 3 2 3 3" xfId="10359"/>
    <cellStyle name="Обычный 2 3 3 2 3 2 3 3 2" xfId="27256"/>
    <cellStyle name="Обычный 2 3 3 2 3 2 3 4" xfId="18808"/>
    <cellStyle name="Обычный 2 3 3 2 3 2 4" xfId="3319"/>
    <cellStyle name="Обычный 2 3 3 2 3 2 4 2" xfId="7543"/>
    <cellStyle name="Обычный 2 3 3 2 3 2 4 2 2" xfId="15991"/>
    <cellStyle name="Обычный 2 3 3 2 3 2 4 2 2 2" xfId="32888"/>
    <cellStyle name="Обычный 2 3 3 2 3 2 4 2 3" xfId="24440"/>
    <cellStyle name="Обычный 2 3 3 2 3 2 4 3" xfId="11767"/>
    <cellStyle name="Обычный 2 3 3 2 3 2 4 3 2" xfId="28664"/>
    <cellStyle name="Обычный 2 3 3 2 3 2 4 4" xfId="20216"/>
    <cellStyle name="Обычный 2 3 3 2 3 2 5" xfId="4727"/>
    <cellStyle name="Обычный 2 3 3 2 3 2 5 2" xfId="13175"/>
    <cellStyle name="Обычный 2 3 3 2 3 2 5 2 2" xfId="30072"/>
    <cellStyle name="Обычный 2 3 3 2 3 2 5 3" xfId="21624"/>
    <cellStyle name="Обычный 2 3 3 2 3 2 6" xfId="8951"/>
    <cellStyle name="Обычный 2 3 3 2 3 2 6 2" xfId="25848"/>
    <cellStyle name="Обычный 2 3 3 2 3 2 7" xfId="17400"/>
    <cellStyle name="Обычный 2 3 3 2 3 2 8" xfId="34297"/>
    <cellStyle name="Обычный 2 3 3 2 3 3" xfId="854"/>
    <cellStyle name="Обычный 2 3 3 2 3 3 2" xfId="2263"/>
    <cellStyle name="Обычный 2 3 3 2 3 3 2 2" xfId="6487"/>
    <cellStyle name="Обычный 2 3 3 2 3 3 2 2 2" xfId="14935"/>
    <cellStyle name="Обычный 2 3 3 2 3 3 2 2 2 2" xfId="31832"/>
    <cellStyle name="Обычный 2 3 3 2 3 3 2 2 3" xfId="23384"/>
    <cellStyle name="Обычный 2 3 3 2 3 3 2 3" xfId="10711"/>
    <cellStyle name="Обычный 2 3 3 2 3 3 2 3 2" xfId="27608"/>
    <cellStyle name="Обычный 2 3 3 2 3 3 2 4" xfId="19160"/>
    <cellStyle name="Обычный 2 3 3 2 3 3 3" xfId="3671"/>
    <cellStyle name="Обычный 2 3 3 2 3 3 3 2" xfId="7895"/>
    <cellStyle name="Обычный 2 3 3 2 3 3 3 2 2" xfId="16343"/>
    <cellStyle name="Обычный 2 3 3 2 3 3 3 2 2 2" xfId="33240"/>
    <cellStyle name="Обычный 2 3 3 2 3 3 3 2 3" xfId="24792"/>
    <cellStyle name="Обычный 2 3 3 2 3 3 3 3" xfId="12119"/>
    <cellStyle name="Обычный 2 3 3 2 3 3 3 3 2" xfId="29016"/>
    <cellStyle name="Обычный 2 3 3 2 3 3 3 4" xfId="20568"/>
    <cellStyle name="Обычный 2 3 3 2 3 3 4" xfId="5079"/>
    <cellStyle name="Обычный 2 3 3 2 3 3 4 2" xfId="13527"/>
    <cellStyle name="Обычный 2 3 3 2 3 3 4 2 2" xfId="30424"/>
    <cellStyle name="Обычный 2 3 3 2 3 3 4 3" xfId="21976"/>
    <cellStyle name="Обычный 2 3 3 2 3 3 5" xfId="9303"/>
    <cellStyle name="Обычный 2 3 3 2 3 3 5 2" xfId="26200"/>
    <cellStyle name="Обычный 2 3 3 2 3 3 6" xfId="17752"/>
    <cellStyle name="Обычный 2 3 3 2 3 4" xfId="1559"/>
    <cellStyle name="Обычный 2 3 3 2 3 4 2" xfId="5783"/>
    <cellStyle name="Обычный 2 3 3 2 3 4 2 2" xfId="14231"/>
    <cellStyle name="Обычный 2 3 3 2 3 4 2 2 2" xfId="31128"/>
    <cellStyle name="Обычный 2 3 3 2 3 4 2 3" xfId="22680"/>
    <cellStyle name="Обычный 2 3 3 2 3 4 3" xfId="10007"/>
    <cellStyle name="Обычный 2 3 3 2 3 4 3 2" xfId="26904"/>
    <cellStyle name="Обычный 2 3 3 2 3 4 4" xfId="18456"/>
    <cellStyle name="Обычный 2 3 3 2 3 5" xfId="2967"/>
    <cellStyle name="Обычный 2 3 3 2 3 5 2" xfId="7191"/>
    <cellStyle name="Обычный 2 3 3 2 3 5 2 2" xfId="15639"/>
    <cellStyle name="Обычный 2 3 3 2 3 5 2 2 2" xfId="32536"/>
    <cellStyle name="Обычный 2 3 3 2 3 5 2 3" xfId="24088"/>
    <cellStyle name="Обычный 2 3 3 2 3 5 3" xfId="11415"/>
    <cellStyle name="Обычный 2 3 3 2 3 5 3 2" xfId="28312"/>
    <cellStyle name="Обычный 2 3 3 2 3 5 4" xfId="19864"/>
    <cellStyle name="Обычный 2 3 3 2 3 6" xfId="4375"/>
    <cellStyle name="Обычный 2 3 3 2 3 6 2" xfId="12823"/>
    <cellStyle name="Обычный 2 3 3 2 3 6 2 2" xfId="29720"/>
    <cellStyle name="Обычный 2 3 3 2 3 6 3" xfId="21272"/>
    <cellStyle name="Обычный 2 3 3 2 3 7" xfId="8599"/>
    <cellStyle name="Обычный 2 3 3 2 3 7 2" xfId="25496"/>
    <cellStyle name="Обычный 2 3 3 2 3 8" xfId="17048"/>
    <cellStyle name="Обычный 2 3 3 2 3 9" xfId="33945"/>
    <cellStyle name="Обычный 2 3 3 2 4" xfId="472"/>
    <cellStyle name="Обычный 2 3 3 2 4 2" xfId="1203"/>
    <cellStyle name="Обычный 2 3 3 2 4 2 2" xfId="2612"/>
    <cellStyle name="Обычный 2 3 3 2 4 2 2 2" xfId="6836"/>
    <cellStyle name="Обычный 2 3 3 2 4 2 2 2 2" xfId="15284"/>
    <cellStyle name="Обычный 2 3 3 2 4 2 2 2 2 2" xfId="32181"/>
    <cellStyle name="Обычный 2 3 3 2 4 2 2 2 3" xfId="23733"/>
    <cellStyle name="Обычный 2 3 3 2 4 2 2 3" xfId="11060"/>
    <cellStyle name="Обычный 2 3 3 2 4 2 2 3 2" xfId="27957"/>
    <cellStyle name="Обычный 2 3 3 2 4 2 2 4" xfId="19509"/>
    <cellStyle name="Обычный 2 3 3 2 4 2 3" xfId="4020"/>
    <cellStyle name="Обычный 2 3 3 2 4 2 3 2" xfId="8244"/>
    <cellStyle name="Обычный 2 3 3 2 4 2 3 2 2" xfId="16692"/>
    <cellStyle name="Обычный 2 3 3 2 4 2 3 2 2 2" xfId="33589"/>
    <cellStyle name="Обычный 2 3 3 2 4 2 3 2 3" xfId="25141"/>
    <cellStyle name="Обычный 2 3 3 2 4 2 3 3" xfId="12468"/>
    <cellStyle name="Обычный 2 3 3 2 4 2 3 3 2" xfId="29365"/>
    <cellStyle name="Обычный 2 3 3 2 4 2 3 4" xfId="20917"/>
    <cellStyle name="Обычный 2 3 3 2 4 2 4" xfId="5428"/>
    <cellStyle name="Обычный 2 3 3 2 4 2 4 2" xfId="13876"/>
    <cellStyle name="Обычный 2 3 3 2 4 2 4 2 2" xfId="30773"/>
    <cellStyle name="Обычный 2 3 3 2 4 2 4 3" xfId="22325"/>
    <cellStyle name="Обычный 2 3 3 2 4 2 5" xfId="9652"/>
    <cellStyle name="Обычный 2 3 3 2 4 2 5 2" xfId="26549"/>
    <cellStyle name="Обычный 2 3 3 2 4 2 6" xfId="18101"/>
    <cellStyle name="Обычный 2 3 3 2 4 3" xfId="1908"/>
    <cellStyle name="Обычный 2 3 3 2 4 3 2" xfId="6132"/>
    <cellStyle name="Обычный 2 3 3 2 4 3 2 2" xfId="14580"/>
    <cellStyle name="Обычный 2 3 3 2 4 3 2 2 2" xfId="31477"/>
    <cellStyle name="Обычный 2 3 3 2 4 3 2 3" xfId="23029"/>
    <cellStyle name="Обычный 2 3 3 2 4 3 3" xfId="10356"/>
    <cellStyle name="Обычный 2 3 3 2 4 3 3 2" xfId="27253"/>
    <cellStyle name="Обычный 2 3 3 2 4 3 4" xfId="18805"/>
    <cellStyle name="Обычный 2 3 3 2 4 4" xfId="3316"/>
    <cellStyle name="Обычный 2 3 3 2 4 4 2" xfId="7540"/>
    <cellStyle name="Обычный 2 3 3 2 4 4 2 2" xfId="15988"/>
    <cellStyle name="Обычный 2 3 3 2 4 4 2 2 2" xfId="32885"/>
    <cellStyle name="Обычный 2 3 3 2 4 4 2 3" xfId="24437"/>
    <cellStyle name="Обычный 2 3 3 2 4 4 3" xfId="11764"/>
    <cellStyle name="Обычный 2 3 3 2 4 4 3 2" xfId="28661"/>
    <cellStyle name="Обычный 2 3 3 2 4 4 4" xfId="20213"/>
    <cellStyle name="Обычный 2 3 3 2 4 5" xfId="4724"/>
    <cellStyle name="Обычный 2 3 3 2 4 5 2" xfId="13172"/>
    <cellStyle name="Обычный 2 3 3 2 4 5 2 2" xfId="30069"/>
    <cellStyle name="Обычный 2 3 3 2 4 5 3" xfId="21621"/>
    <cellStyle name="Обычный 2 3 3 2 4 6" xfId="8948"/>
    <cellStyle name="Обычный 2 3 3 2 4 6 2" xfId="25845"/>
    <cellStyle name="Обычный 2 3 3 2 4 7" xfId="17397"/>
    <cellStyle name="Обычный 2 3 3 2 4 8" xfId="34294"/>
    <cellStyle name="Обычный 2 3 3 2 5" xfId="851"/>
    <cellStyle name="Обычный 2 3 3 2 5 2" xfId="2260"/>
    <cellStyle name="Обычный 2 3 3 2 5 2 2" xfId="6484"/>
    <cellStyle name="Обычный 2 3 3 2 5 2 2 2" xfId="14932"/>
    <cellStyle name="Обычный 2 3 3 2 5 2 2 2 2" xfId="31829"/>
    <cellStyle name="Обычный 2 3 3 2 5 2 2 3" xfId="23381"/>
    <cellStyle name="Обычный 2 3 3 2 5 2 3" xfId="10708"/>
    <cellStyle name="Обычный 2 3 3 2 5 2 3 2" xfId="27605"/>
    <cellStyle name="Обычный 2 3 3 2 5 2 4" xfId="19157"/>
    <cellStyle name="Обычный 2 3 3 2 5 3" xfId="3668"/>
    <cellStyle name="Обычный 2 3 3 2 5 3 2" xfId="7892"/>
    <cellStyle name="Обычный 2 3 3 2 5 3 2 2" xfId="16340"/>
    <cellStyle name="Обычный 2 3 3 2 5 3 2 2 2" xfId="33237"/>
    <cellStyle name="Обычный 2 3 3 2 5 3 2 3" xfId="24789"/>
    <cellStyle name="Обычный 2 3 3 2 5 3 3" xfId="12116"/>
    <cellStyle name="Обычный 2 3 3 2 5 3 3 2" xfId="29013"/>
    <cellStyle name="Обычный 2 3 3 2 5 3 4" xfId="20565"/>
    <cellStyle name="Обычный 2 3 3 2 5 4" xfId="5076"/>
    <cellStyle name="Обычный 2 3 3 2 5 4 2" xfId="13524"/>
    <cellStyle name="Обычный 2 3 3 2 5 4 2 2" xfId="30421"/>
    <cellStyle name="Обычный 2 3 3 2 5 4 3" xfId="21973"/>
    <cellStyle name="Обычный 2 3 3 2 5 5" xfId="9300"/>
    <cellStyle name="Обычный 2 3 3 2 5 5 2" xfId="26197"/>
    <cellStyle name="Обычный 2 3 3 2 5 6" xfId="17749"/>
    <cellStyle name="Обычный 2 3 3 2 6" xfId="1556"/>
    <cellStyle name="Обычный 2 3 3 2 6 2" xfId="5780"/>
    <cellStyle name="Обычный 2 3 3 2 6 2 2" xfId="14228"/>
    <cellStyle name="Обычный 2 3 3 2 6 2 2 2" xfId="31125"/>
    <cellStyle name="Обычный 2 3 3 2 6 2 3" xfId="22677"/>
    <cellStyle name="Обычный 2 3 3 2 6 3" xfId="10004"/>
    <cellStyle name="Обычный 2 3 3 2 6 3 2" xfId="26901"/>
    <cellStyle name="Обычный 2 3 3 2 6 4" xfId="18453"/>
    <cellStyle name="Обычный 2 3 3 2 7" xfId="2964"/>
    <cellStyle name="Обычный 2 3 3 2 7 2" xfId="7188"/>
    <cellStyle name="Обычный 2 3 3 2 7 2 2" xfId="15636"/>
    <cellStyle name="Обычный 2 3 3 2 7 2 2 2" xfId="32533"/>
    <cellStyle name="Обычный 2 3 3 2 7 2 3" xfId="24085"/>
    <cellStyle name="Обычный 2 3 3 2 7 3" xfId="11412"/>
    <cellStyle name="Обычный 2 3 3 2 7 3 2" xfId="28309"/>
    <cellStyle name="Обычный 2 3 3 2 7 4" xfId="19861"/>
    <cellStyle name="Обычный 2 3 3 2 8" xfId="4372"/>
    <cellStyle name="Обычный 2 3 3 2 8 2" xfId="12820"/>
    <cellStyle name="Обычный 2 3 3 2 8 2 2" xfId="29717"/>
    <cellStyle name="Обычный 2 3 3 2 8 3" xfId="21269"/>
    <cellStyle name="Обычный 2 3 3 2 9" xfId="8596"/>
    <cellStyle name="Обычный 2 3 3 2 9 2" xfId="25493"/>
    <cellStyle name="Обычный 2 3 3 3" xfId="62"/>
    <cellStyle name="Обычный 2 3 3 3 10" xfId="33946"/>
    <cellStyle name="Обычный 2 3 3 3 2" xfId="63"/>
    <cellStyle name="Обычный 2 3 3 3 2 2" xfId="477"/>
    <cellStyle name="Обычный 2 3 3 3 2 2 2" xfId="1208"/>
    <cellStyle name="Обычный 2 3 3 3 2 2 2 2" xfId="2617"/>
    <cellStyle name="Обычный 2 3 3 3 2 2 2 2 2" xfId="6841"/>
    <cellStyle name="Обычный 2 3 3 3 2 2 2 2 2 2" xfId="15289"/>
    <cellStyle name="Обычный 2 3 3 3 2 2 2 2 2 2 2" xfId="32186"/>
    <cellStyle name="Обычный 2 3 3 3 2 2 2 2 2 3" xfId="23738"/>
    <cellStyle name="Обычный 2 3 3 3 2 2 2 2 3" xfId="11065"/>
    <cellStyle name="Обычный 2 3 3 3 2 2 2 2 3 2" xfId="27962"/>
    <cellStyle name="Обычный 2 3 3 3 2 2 2 2 4" xfId="19514"/>
    <cellStyle name="Обычный 2 3 3 3 2 2 2 3" xfId="4025"/>
    <cellStyle name="Обычный 2 3 3 3 2 2 2 3 2" xfId="8249"/>
    <cellStyle name="Обычный 2 3 3 3 2 2 2 3 2 2" xfId="16697"/>
    <cellStyle name="Обычный 2 3 3 3 2 2 2 3 2 2 2" xfId="33594"/>
    <cellStyle name="Обычный 2 3 3 3 2 2 2 3 2 3" xfId="25146"/>
    <cellStyle name="Обычный 2 3 3 3 2 2 2 3 3" xfId="12473"/>
    <cellStyle name="Обычный 2 3 3 3 2 2 2 3 3 2" xfId="29370"/>
    <cellStyle name="Обычный 2 3 3 3 2 2 2 3 4" xfId="20922"/>
    <cellStyle name="Обычный 2 3 3 3 2 2 2 4" xfId="5433"/>
    <cellStyle name="Обычный 2 3 3 3 2 2 2 4 2" xfId="13881"/>
    <cellStyle name="Обычный 2 3 3 3 2 2 2 4 2 2" xfId="30778"/>
    <cellStyle name="Обычный 2 3 3 3 2 2 2 4 3" xfId="22330"/>
    <cellStyle name="Обычный 2 3 3 3 2 2 2 5" xfId="9657"/>
    <cellStyle name="Обычный 2 3 3 3 2 2 2 5 2" xfId="26554"/>
    <cellStyle name="Обычный 2 3 3 3 2 2 2 6" xfId="18106"/>
    <cellStyle name="Обычный 2 3 3 3 2 2 3" xfId="1913"/>
    <cellStyle name="Обычный 2 3 3 3 2 2 3 2" xfId="6137"/>
    <cellStyle name="Обычный 2 3 3 3 2 2 3 2 2" xfId="14585"/>
    <cellStyle name="Обычный 2 3 3 3 2 2 3 2 2 2" xfId="31482"/>
    <cellStyle name="Обычный 2 3 3 3 2 2 3 2 3" xfId="23034"/>
    <cellStyle name="Обычный 2 3 3 3 2 2 3 3" xfId="10361"/>
    <cellStyle name="Обычный 2 3 3 3 2 2 3 3 2" xfId="27258"/>
    <cellStyle name="Обычный 2 3 3 3 2 2 3 4" xfId="18810"/>
    <cellStyle name="Обычный 2 3 3 3 2 2 4" xfId="3321"/>
    <cellStyle name="Обычный 2 3 3 3 2 2 4 2" xfId="7545"/>
    <cellStyle name="Обычный 2 3 3 3 2 2 4 2 2" xfId="15993"/>
    <cellStyle name="Обычный 2 3 3 3 2 2 4 2 2 2" xfId="32890"/>
    <cellStyle name="Обычный 2 3 3 3 2 2 4 2 3" xfId="24442"/>
    <cellStyle name="Обычный 2 3 3 3 2 2 4 3" xfId="11769"/>
    <cellStyle name="Обычный 2 3 3 3 2 2 4 3 2" xfId="28666"/>
    <cellStyle name="Обычный 2 3 3 3 2 2 4 4" xfId="20218"/>
    <cellStyle name="Обычный 2 3 3 3 2 2 5" xfId="4729"/>
    <cellStyle name="Обычный 2 3 3 3 2 2 5 2" xfId="13177"/>
    <cellStyle name="Обычный 2 3 3 3 2 2 5 2 2" xfId="30074"/>
    <cellStyle name="Обычный 2 3 3 3 2 2 5 3" xfId="21626"/>
    <cellStyle name="Обычный 2 3 3 3 2 2 6" xfId="8953"/>
    <cellStyle name="Обычный 2 3 3 3 2 2 6 2" xfId="25850"/>
    <cellStyle name="Обычный 2 3 3 3 2 2 7" xfId="17402"/>
    <cellStyle name="Обычный 2 3 3 3 2 2 8" xfId="34299"/>
    <cellStyle name="Обычный 2 3 3 3 2 3" xfId="856"/>
    <cellStyle name="Обычный 2 3 3 3 2 3 2" xfId="2265"/>
    <cellStyle name="Обычный 2 3 3 3 2 3 2 2" xfId="6489"/>
    <cellStyle name="Обычный 2 3 3 3 2 3 2 2 2" xfId="14937"/>
    <cellStyle name="Обычный 2 3 3 3 2 3 2 2 2 2" xfId="31834"/>
    <cellStyle name="Обычный 2 3 3 3 2 3 2 2 3" xfId="23386"/>
    <cellStyle name="Обычный 2 3 3 3 2 3 2 3" xfId="10713"/>
    <cellStyle name="Обычный 2 3 3 3 2 3 2 3 2" xfId="27610"/>
    <cellStyle name="Обычный 2 3 3 3 2 3 2 4" xfId="19162"/>
    <cellStyle name="Обычный 2 3 3 3 2 3 3" xfId="3673"/>
    <cellStyle name="Обычный 2 3 3 3 2 3 3 2" xfId="7897"/>
    <cellStyle name="Обычный 2 3 3 3 2 3 3 2 2" xfId="16345"/>
    <cellStyle name="Обычный 2 3 3 3 2 3 3 2 2 2" xfId="33242"/>
    <cellStyle name="Обычный 2 3 3 3 2 3 3 2 3" xfId="24794"/>
    <cellStyle name="Обычный 2 3 3 3 2 3 3 3" xfId="12121"/>
    <cellStyle name="Обычный 2 3 3 3 2 3 3 3 2" xfId="29018"/>
    <cellStyle name="Обычный 2 3 3 3 2 3 3 4" xfId="20570"/>
    <cellStyle name="Обычный 2 3 3 3 2 3 4" xfId="5081"/>
    <cellStyle name="Обычный 2 3 3 3 2 3 4 2" xfId="13529"/>
    <cellStyle name="Обычный 2 3 3 3 2 3 4 2 2" xfId="30426"/>
    <cellStyle name="Обычный 2 3 3 3 2 3 4 3" xfId="21978"/>
    <cellStyle name="Обычный 2 3 3 3 2 3 5" xfId="9305"/>
    <cellStyle name="Обычный 2 3 3 3 2 3 5 2" xfId="26202"/>
    <cellStyle name="Обычный 2 3 3 3 2 3 6" xfId="17754"/>
    <cellStyle name="Обычный 2 3 3 3 2 4" xfId="1561"/>
    <cellStyle name="Обычный 2 3 3 3 2 4 2" xfId="5785"/>
    <cellStyle name="Обычный 2 3 3 3 2 4 2 2" xfId="14233"/>
    <cellStyle name="Обычный 2 3 3 3 2 4 2 2 2" xfId="31130"/>
    <cellStyle name="Обычный 2 3 3 3 2 4 2 3" xfId="22682"/>
    <cellStyle name="Обычный 2 3 3 3 2 4 3" xfId="10009"/>
    <cellStyle name="Обычный 2 3 3 3 2 4 3 2" xfId="26906"/>
    <cellStyle name="Обычный 2 3 3 3 2 4 4" xfId="18458"/>
    <cellStyle name="Обычный 2 3 3 3 2 5" xfId="2969"/>
    <cellStyle name="Обычный 2 3 3 3 2 5 2" xfId="7193"/>
    <cellStyle name="Обычный 2 3 3 3 2 5 2 2" xfId="15641"/>
    <cellStyle name="Обычный 2 3 3 3 2 5 2 2 2" xfId="32538"/>
    <cellStyle name="Обычный 2 3 3 3 2 5 2 3" xfId="24090"/>
    <cellStyle name="Обычный 2 3 3 3 2 5 3" xfId="11417"/>
    <cellStyle name="Обычный 2 3 3 3 2 5 3 2" xfId="28314"/>
    <cellStyle name="Обычный 2 3 3 3 2 5 4" xfId="19866"/>
    <cellStyle name="Обычный 2 3 3 3 2 6" xfId="4377"/>
    <cellStyle name="Обычный 2 3 3 3 2 6 2" xfId="12825"/>
    <cellStyle name="Обычный 2 3 3 3 2 6 2 2" xfId="29722"/>
    <cellStyle name="Обычный 2 3 3 3 2 6 3" xfId="21274"/>
    <cellStyle name="Обычный 2 3 3 3 2 7" xfId="8601"/>
    <cellStyle name="Обычный 2 3 3 3 2 7 2" xfId="25498"/>
    <cellStyle name="Обычный 2 3 3 3 2 8" xfId="17050"/>
    <cellStyle name="Обычный 2 3 3 3 2 9" xfId="33947"/>
    <cellStyle name="Обычный 2 3 3 3 3" xfId="476"/>
    <cellStyle name="Обычный 2 3 3 3 3 2" xfId="1207"/>
    <cellStyle name="Обычный 2 3 3 3 3 2 2" xfId="2616"/>
    <cellStyle name="Обычный 2 3 3 3 3 2 2 2" xfId="6840"/>
    <cellStyle name="Обычный 2 3 3 3 3 2 2 2 2" xfId="15288"/>
    <cellStyle name="Обычный 2 3 3 3 3 2 2 2 2 2" xfId="32185"/>
    <cellStyle name="Обычный 2 3 3 3 3 2 2 2 3" xfId="23737"/>
    <cellStyle name="Обычный 2 3 3 3 3 2 2 3" xfId="11064"/>
    <cellStyle name="Обычный 2 3 3 3 3 2 2 3 2" xfId="27961"/>
    <cellStyle name="Обычный 2 3 3 3 3 2 2 4" xfId="19513"/>
    <cellStyle name="Обычный 2 3 3 3 3 2 3" xfId="4024"/>
    <cellStyle name="Обычный 2 3 3 3 3 2 3 2" xfId="8248"/>
    <cellStyle name="Обычный 2 3 3 3 3 2 3 2 2" xfId="16696"/>
    <cellStyle name="Обычный 2 3 3 3 3 2 3 2 2 2" xfId="33593"/>
    <cellStyle name="Обычный 2 3 3 3 3 2 3 2 3" xfId="25145"/>
    <cellStyle name="Обычный 2 3 3 3 3 2 3 3" xfId="12472"/>
    <cellStyle name="Обычный 2 3 3 3 3 2 3 3 2" xfId="29369"/>
    <cellStyle name="Обычный 2 3 3 3 3 2 3 4" xfId="20921"/>
    <cellStyle name="Обычный 2 3 3 3 3 2 4" xfId="5432"/>
    <cellStyle name="Обычный 2 3 3 3 3 2 4 2" xfId="13880"/>
    <cellStyle name="Обычный 2 3 3 3 3 2 4 2 2" xfId="30777"/>
    <cellStyle name="Обычный 2 3 3 3 3 2 4 3" xfId="22329"/>
    <cellStyle name="Обычный 2 3 3 3 3 2 5" xfId="9656"/>
    <cellStyle name="Обычный 2 3 3 3 3 2 5 2" xfId="26553"/>
    <cellStyle name="Обычный 2 3 3 3 3 2 6" xfId="18105"/>
    <cellStyle name="Обычный 2 3 3 3 3 3" xfId="1912"/>
    <cellStyle name="Обычный 2 3 3 3 3 3 2" xfId="6136"/>
    <cellStyle name="Обычный 2 3 3 3 3 3 2 2" xfId="14584"/>
    <cellStyle name="Обычный 2 3 3 3 3 3 2 2 2" xfId="31481"/>
    <cellStyle name="Обычный 2 3 3 3 3 3 2 3" xfId="23033"/>
    <cellStyle name="Обычный 2 3 3 3 3 3 3" xfId="10360"/>
    <cellStyle name="Обычный 2 3 3 3 3 3 3 2" xfId="27257"/>
    <cellStyle name="Обычный 2 3 3 3 3 3 4" xfId="18809"/>
    <cellStyle name="Обычный 2 3 3 3 3 4" xfId="3320"/>
    <cellStyle name="Обычный 2 3 3 3 3 4 2" xfId="7544"/>
    <cellStyle name="Обычный 2 3 3 3 3 4 2 2" xfId="15992"/>
    <cellStyle name="Обычный 2 3 3 3 3 4 2 2 2" xfId="32889"/>
    <cellStyle name="Обычный 2 3 3 3 3 4 2 3" xfId="24441"/>
    <cellStyle name="Обычный 2 3 3 3 3 4 3" xfId="11768"/>
    <cellStyle name="Обычный 2 3 3 3 3 4 3 2" xfId="28665"/>
    <cellStyle name="Обычный 2 3 3 3 3 4 4" xfId="20217"/>
    <cellStyle name="Обычный 2 3 3 3 3 5" xfId="4728"/>
    <cellStyle name="Обычный 2 3 3 3 3 5 2" xfId="13176"/>
    <cellStyle name="Обычный 2 3 3 3 3 5 2 2" xfId="30073"/>
    <cellStyle name="Обычный 2 3 3 3 3 5 3" xfId="21625"/>
    <cellStyle name="Обычный 2 3 3 3 3 6" xfId="8952"/>
    <cellStyle name="Обычный 2 3 3 3 3 6 2" xfId="25849"/>
    <cellStyle name="Обычный 2 3 3 3 3 7" xfId="17401"/>
    <cellStyle name="Обычный 2 3 3 3 3 8" xfId="34298"/>
    <cellStyle name="Обычный 2 3 3 3 4" xfId="855"/>
    <cellStyle name="Обычный 2 3 3 3 4 2" xfId="2264"/>
    <cellStyle name="Обычный 2 3 3 3 4 2 2" xfId="6488"/>
    <cellStyle name="Обычный 2 3 3 3 4 2 2 2" xfId="14936"/>
    <cellStyle name="Обычный 2 3 3 3 4 2 2 2 2" xfId="31833"/>
    <cellStyle name="Обычный 2 3 3 3 4 2 2 3" xfId="23385"/>
    <cellStyle name="Обычный 2 3 3 3 4 2 3" xfId="10712"/>
    <cellStyle name="Обычный 2 3 3 3 4 2 3 2" xfId="27609"/>
    <cellStyle name="Обычный 2 3 3 3 4 2 4" xfId="19161"/>
    <cellStyle name="Обычный 2 3 3 3 4 3" xfId="3672"/>
    <cellStyle name="Обычный 2 3 3 3 4 3 2" xfId="7896"/>
    <cellStyle name="Обычный 2 3 3 3 4 3 2 2" xfId="16344"/>
    <cellStyle name="Обычный 2 3 3 3 4 3 2 2 2" xfId="33241"/>
    <cellStyle name="Обычный 2 3 3 3 4 3 2 3" xfId="24793"/>
    <cellStyle name="Обычный 2 3 3 3 4 3 3" xfId="12120"/>
    <cellStyle name="Обычный 2 3 3 3 4 3 3 2" xfId="29017"/>
    <cellStyle name="Обычный 2 3 3 3 4 3 4" xfId="20569"/>
    <cellStyle name="Обычный 2 3 3 3 4 4" xfId="5080"/>
    <cellStyle name="Обычный 2 3 3 3 4 4 2" xfId="13528"/>
    <cellStyle name="Обычный 2 3 3 3 4 4 2 2" xfId="30425"/>
    <cellStyle name="Обычный 2 3 3 3 4 4 3" xfId="21977"/>
    <cellStyle name="Обычный 2 3 3 3 4 5" xfId="9304"/>
    <cellStyle name="Обычный 2 3 3 3 4 5 2" xfId="26201"/>
    <cellStyle name="Обычный 2 3 3 3 4 6" xfId="17753"/>
    <cellStyle name="Обычный 2 3 3 3 5" xfId="1560"/>
    <cellStyle name="Обычный 2 3 3 3 5 2" xfId="5784"/>
    <cellStyle name="Обычный 2 3 3 3 5 2 2" xfId="14232"/>
    <cellStyle name="Обычный 2 3 3 3 5 2 2 2" xfId="31129"/>
    <cellStyle name="Обычный 2 3 3 3 5 2 3" xfId="22681"/>
    <cellStyle name="Обычный 2 3 3 3 5 3" xfId="10008"/>
    <cellStyle name="Обычный 2 3 3 3 5 3 2" xfId="26905"/>
    <cellStyle name="Обычный 2 3 3 3 5 4" xfId="18457"/>
    <cellStyle name="Обычный 2 3 3 3 6" xfId="2968"/>
    <cellStyle name="Обычный 2 3 3 3 6 2" xfId="7192"/>
    <cellStyle name="Обычный 2 3 3 3 6 2 2" xfId="15640"/>
    <cellStyle name="Обычный 2 3 3 3 6 2 2 2" xfId="32537"/>
    <cellStyle name="Обычный 2 3 3 3 6 2 3" xfId="24089"/>
    <cellStyle name="Обычный 2 3 3 3 6 3" xfId="11416"/>
    <cellStyle name="Обычный 2 3 3 3 6 3 2" xfId="28313"/>
    <cellStyle name="Обычный 2 3 3 3 6 4" xfId="19865"/>
    <cellStyle name="Обычный 2 3 3 3 7" xfId="4376"/>
    <cellStyle name="Обычный 2 3 3 3 7 2" xfId="12824"/>
    <cellStyle name="Обычный 2 3 3 3 7 2 2" xfId="29721"/>
    <cellStyle name="Обычный 2 3 3 3 7 3" xfId="21273"/>
    <cellStyle name="Обычный 2 3 3 3 8" xfId="8600"/>
    <cellStyle name="Обычный 2 3 3 3 8 2" xfId="25497"/>
    <cellStyle name="Обычный 2 3 3 3 9" xfId="17049"/>
    <cellStyle name="Обычный 2 3 3 4" xfId="64"/>
    <cellStyle name="Обычный 2 3 3 4 2" xfId="478"/>
    <cellStyle name="Обычный 2 3 3 4 2 2" xfId="1209"/>
    <cellStyle name="Обычный 2 3 3 4 2 2 2" xfId="2618"/>
    <cellStyle name="Обычный 2 3 3 4 2 2 2 2" xfId="6842"/>
    <cellStyle name="Обычный 2 3 3 4 2 2 2 2 2" xfId="15290"/>
    <cellStyle name="Обычный 2 3 3 4 2 2 2 2 2 2" xfId="32187"/>
    <cellStyle name="Обычный 2 3 3 4 2 2 2 2 3" xfId="23739"/>
    <cellStyle name="Обычный 2 3 3 4 2 2 2 3" xfId="11066"/>
    <cellStyle name="Обычный 2 3 3 4 2 2 2 3 2" xfId="27963"/>
    <cellStyle name="Обычный 2 3 3 4 2 2 2 4" xfId="19515"/>
    <cellStyle name="Обычный 2 3 3 4 2 2 3" xfId="4026"/>
    <cellStyle name="Обычный 2 3 3 4 2 2 3 2" xfId="8250"/>
    <cellStyle name="Обычный 2 3 3 4 2 2 3 2 2" xfId="16698"/>
    <cellStyle name="Обычный 2 3 3 4 2 2 3 2 2 2" xfId="33595"/>
    <cellStyle name="Обычный 2 3 3 4 2 2 3 2 3" xfId="25147"/>
    <cellStyle name="Обычный 2 3 3 4 2 2 3 3" xfId="12474"/>
    <cellStyle name="Обычный 2 3 3 4 2 2 3 3 2" xfId="29371"/>
    <cellStyle name="Обычный 2 3 3 4 2 2 3 4" xfId="20923"/>
    <cellStyle name="Обычный 2 3 3 4 2 2 4" xfId="5434"/>
    <cellStyle name="Обычный 2 3 3 4 2 2 4 2" xfId="13882"/>
    <cellStyle name="Обычный 2 3 3 4 2 2 4 2 2" xfId="30779"/>
    <cellStyle name="Обычный 2 3 3 4 2 2 4 3" xfId="22331"/>
    <cellStyle name="Обычный 2 3 3 4 2 2 5" xfId="9658"/>
    <cellStyle name="Обычный 2 3 3 4 2 2 5 2" xfId="26555"/>
    <cellStyle name="Обычный 2 3 3 4 2 2 6" xfId="18107"/>
    <cellStyle name="Обычный 2 3 3 4 2 3" xfId="1914"/>
    <cellStyle name="Обычный 2 3 3 4 2 3 2" xfId="6138"/>
    <cellStyle name="Обычный 2 3 3 4 2 3 2 2" xfId="14586"/>
    <cellStyle name="Обычный 2 3 3 4 2 3 2 2 2" xfId="31483"/>
    <cellStyle name="Обычный 2 3 3 4 2 3 2 3" xfId="23035"/>
    <cellStyle name="Обычный 2 3 3 4 2 3 3" xfId="10362"/>
    <cellStyle name="Обычный 2 3 3 4 2 3 3 2" xfId="27259"/>
    <cellStyle name="Обычный 2 3 3 4 2 3 4" xfId="18811"/>
    <cellStyle name="Обычный 2 3 3 4 2 4" xfId="3322"/>
    <cellStyle name="Обычный 2 3 3 4 2 4 2" xfId="7546"/>
    <cellStyle name="Обычный 2 3 3 4 2 4 2 2" xfId="15994"/>
    <cellStyle name="Обычный 2 3 3 4 2 4 2 2 2" xfId="32891"/>
    <cellStyle name="Обычный 2 3 3 4 2 4 2 3" xfId="24443"/>
    <cellStyle name="Обычный 2 3 3 4 2 4 3" xfId="11770"/>
    <cellStyle name="Обычный 2 3 3 4 2 4 3 2" xfId="28667"/>
    <cellStyle name="Обычный 2 3 3 4 2 4 4" xfId="20219"/>
    <cellStyle name="Обычный 2 3 3 4 2 5" xfId="4730"/>
    <cellStyle name="Обычный 2 3 3 4 2 5 2" xfId="13178"/>
    <cellStyle name="Обычный 2 3 3 4 2 5 2 2" xfId="30075"/>
    <cellStyle name="Обычный 2 3 3 4 2 5 3" xfId="21627"/>
    <cellStyle name="Обычный 2 3 3 4 2 6" xfId="8954"/>
    <cellStyle name="Обычный 2 3 3 4 2 6 2" xfId="25851"/>
    <cellStyle name="Обычный 2 3 3 4 2 7" xfId="17403"/>
    <cellStyle name="Обычный 2 3 3 4 2 8" xfId="34300"/>
    <cellStyle name="Обычный 2 3 3 4 3" xfId="857"/>
    <cellStyle name="Обычный 2 3 3 4 3 2" xfId="2266"/>
    <cellStyle name="Обычный 2 3 3 4 3 2 2" xfId="6490"/>
    <cellStyle name="Обычный 2 3 3 4 3 2 2 2" xfId="14938"/>
    <cellStyle name="Обычный 2 3 3 4 3 2 2 2 2" xfId="31835"/>
    <cellStyle name="Обычный 2 3 3 4 3 2 2 3" xfId="23387"/>
    <cellStyle name="Обычный 2 3 3 4 3 2 3" xfId="10714"/>
    <cellStyle name="Обычный 2 3 3 4 3 2 3 2" xfId="27611"/>
    <cellStyle name="Обычный 2 3 3 4 3 2 4" xfId="19163"/>
    <cellStyle name="Обычный 2 3 3 4 3 3" xfId="3674"/>
    <cellStyle name="Обычный 2 3 3 4 3 3 2" xfId="7898"/>
    <cellStyle name="Обычный 2 3 3 4 3 3 2 2" xfId="16346"/>
    <cellStyle name="Обычный 2 3 3 4 3 3 2 2 2" xfId="33243"/>
    <cellStyle name="Обычный 2 3 3 4 3 3 2 3" xfId="24795"/>
    <cellStyle name="Обычный 2 3 3 4 3 3 3" xfId="12122"/>
    <cellStyle name="Обычный 2 3 3 4 3 3 3 2" xfId="29019"/>
    <cellStyle name="Обычный 2 3 3 4 3 3 4" xfId="20571"/>
    <cellStyle name="Обычный 2 3 3 4 3 4" xfId="5082"/>
    <cellStyle name="Обычный 2 3 3 4 3 4 2" xfId="13530"/>
    <cellStyle name="Обычный 2 3 3 4 3 4 2 2" xfId="30427"/>
    <cellStyle name="Обычный 2 3 3 4 3 4 3" xfId="21979"/>
    <cellStyle name="Обычный 2 3 3 4 3 5" xfId="9306"/>
    <cellStyle name="Обычный 2 3 3 4 3 5 2" xfId="26203"/>
    <cellStyle name="Обычный 2 3 3 4 3 6" xfId="17755"/>
    <cellStyle name="Обычный 2 3 3 4 4" xfId="1562"/>
    <cellStyle name="Обычный 2 3 3 4 4 2" xfId="5786"/>
    <cellStyle name="Обычный 2 3 3 4 4 2 2" xfId="14234"/>
    <cellStyle name="Обычный 2 3 3 4 4 2 2 2" xfId="31131"/>
    <cellStyle name="Обычный 2 3 3 4 4 2 3" xfId="22683"/>
    <cellStyle name="Обычный 2 3 3 4 4 3" xfId="10010"/>
    <cellStyle name="Обычный 2 3 3 4 4 3 2" xfId="26907"/>
    <cellStyle name="Обычный 2 3 3 4 4 4" xfId="18459"/>
    <cellStyle name="Обычный 2 3 3 4 5" xfId="2970"/>
    <cellStyle name="Обычный 2 3 3 4 5 2" xfId="7194"/>
    <cellStyle name="Обычный 2 3 3 4 5 2 2" xfId="15642"/>
    <cellStyle name="Обычный 2 3 3 4 5 2 2 2" xfId="32539"/>
    <cellStyle name="Обычный 2 3 3 4 5 2 3" xfId="24091"/>
    <cellStyle name="Обычный 2 3 3 4 5 3" xfId="11418"/>
    <cellStyle name="Обычный 2 3 3 4 5 3 2" xfId="28315"/>
    <cellStyle name="Обычный 2 3 3 4 5 4" xfId="19867"/>
    <cellStyle name="Обычный 2 3 3 4 6" xfId="4378"/>
    <cellStyle name="Обычный 2 3 3 4 6 2" xfId="12826"/>
    <cellStyle name="Обычный 2 3 3 4 6 2 2" xfId="29723"/>
    <cellStyle name="Обычный 2 3 3 4 6 3" xfId="21275"/>
    <cellStyle name="Обычный 2 3 3 4 7" xfId="8602"/>
    <cellStyle name="Обычный 2 3 3 4 7 2" xfId="25499"/>
    <cellStyle name="Обычный 2 3 3 4 8" xfId="17051"/>
    <cellStyle name="Обычный 2 3 3 4 9" xfId="33948"/>
    <cellStyle name="Обычный 2 3 3 5" xfId="471"/>
    <cellStyle name="Обычный 2 3 3 5 2" xfId="1202"/>
    <cellStyle name="Обычный 2 3 3 5 2 2" xfId="2611"/>
    <cellStyle name="Обычный 2 3 3 5 2 2 2" xfId="6835"/>
    <cellStyle name="Обычный 2 3 3 5 2 2 2 2" xfId="15283"/>
    <cellStyle name="Обычный 2 3 3 5 2 2 2 2 2" xfId="32180"/>
    <cellStyle name="Обычный 2 3 3 5 2 2 2 3" xfId="23732"/>
    <cellStyle name="Обычный 2 3 3 5 2 2 3" xfId="11059"/>
    <cellStyle name="Обычный 2 3 3 5 2 2 3 2" xfId="27956"/>
    <cellStyle name="Обычный 2 3 3 5 2 2 4" xfId="19508"/>
    <cellStyle name="Обычный 2 3 3 5 2 3" xfId="4019"/>
    <cellStyle name="Обычный 2 3 3 5 2 3 2" xfId="8243"/>
    <cellStyle name="Обычный 2 3 3 5 2 3 2 2" xfId="16691"/>
    <cellStyle name="Обычный 2 3 3 5 2 3 2 2 2" xfId="33588"/>
    <cellStyle name="Обычный 2 3 3 5 2 3 2 3" xfId="25140"/>
    <cellStyle name="Обычный 2 3 3 5 2 3 3" xfId="12467"/>
    <cellStyle name="Обычный 2 3 3 5 2 3 3 2" xfId="29364"/>
    <cellStyle name="Обычный 2 3 3 5 2 3 4" xfId="20916"/>
    <cellStyle name="Обычный 2 3 3 5 2 4" xfId="5427"/>
    <cellStyle name="Обычный 2 3 3 5 2 4 2" xfId="13875"/>
    <cellStyle name="Обычный 2 3 3 5 2 4 2 2" xfId="30772"/>
    <cellStyle name="Обычный 2 3 3 5 2 4 3" xfId="22324"/>
    <cellStyle name="Обычный 2 3 3 5 2 5" xfId="9651"/>
    <cellStyle name="Обычный 2 3 3 5 2 5 2" xfId="26548"/>
    <cellStyle name="Обычный 2 3 3 5 2 6" xfId="18100"/>
    <cellStyle name="Обычный 2 3 3 5 3" xfId="1907"/>
    <cellStyle name="Обычный 2 3 3 5 3 2" xfId="6131"/>
    <cellStyle name="Обычный 2 3 3 5 3 2 2" xfId="14579"/>
    <cellStyle name="Обычный 2 3 3 5 3 2 2 2" xfId="31476"/>
    <cellStyle name="Обычный 2 3 3 5 3 2 3" xfId="23028"/>
    <cellStyle name="Обычный 2 3 3 5 3 3" xfId="10355"/>
    <cellStyle name="Обычный 2 3 3 5 3 3 2" xfId="27252"/>
    <cellStyle name="Обычный 2 3 3 5 3 4" xfId="18804"/>
    <cellStyle name="Обычный 2 3 3 5 4" xfId="3315"/>
    <cellStyle name="Обычный 2 3 3 5 4 2" xfId="7539"/>
    <cellStyle name="Обычный 2 3 3 5 4 2 2" xfId="15987"/>
    <cellStyle name="Обычный 2 3 3 5 4 2 2 2" xfId="32884"/>
    <cellStyle name="Обычный 2 3 3 5 4 2 3" xfId="24436"/>
    <cellStyle name="Обычный 2 3 3 5 4 3" xfId="11763"/>
    <cellStyle name="Обычный 2 3 3 5 4 3 2" xfId="28660"/>
    <cellStyle name="Обычный 2 3 3 5 4 4" xfId="20212"/>
    <cellStyle name="Обычный 2 3 3 5 5" xfId="4723"/>
    <cellStyle name="Обычный 2 3 3 5 5 2" xfId="13171"/>
    <cellStyle name="Обычный 2 3 3 5 5 2 2" xfId="30068"/>
    <cellStyle name="Обычный 2 3 3 5 5 3" xfId="21620"/>
    <cellStyle name="Обычный 2 3 3 5 6" xfId="8947"/>
    <cellStyle name="Обычный 2 3 3 5 6 2" xfId="25844"/>
    <cellStyle name="Обычный 2 3 3 5 7" xfId="17396"/>
    <cellStyle name="Обычный 2 3 3 5 8" xfId="34293"/>
    <cellStyle name="Обычный 2 3 3 6" xfId="850"/>
    <cellStyle name="Обычный 2 3 3 6 2" xfId="2259"/>
    <cellStyle name="Обычный 2 3 3 6 2 2" xfId="6483"/>
    <cellStyle name="Обычный 2 3 3 6 2 2 2" xfId="14931"/>
    <cellStyle name="Обычный 2 3 3 6 2 2 2 2" xfId="31828"/>
    <cellStyle name="Обычный 2 3 3 6 2 2 3" xfId="23380"/>
    <cellStyle name="Обычный 2 3 3 6 2 3" xfId="10707"/>
    <cellStyle name="Обычный 2 3 3 6 2 3 2" xfId="27604"/>
    <cellStyle name="Обычный 2 3 3 6 2 4" xfId="19156"/>
    <cellStyle name="Обычный 2 3 3 6 3" xfId="3667"/>
    <cellStyle name="Обычный 2 3 3 6 3 2" xfId="7891"/>
    <cellStyle name="Обычный 2 3 3 6 3 2 2" xfId="16339"/>
    <cellStyle name="Обычный 2 3 3 6 3 2 2 2" xfId="33236"/>
    <cellStyle name="Обычный 2 3 3 6 3 2 3" xfId="24788"/>
    <cellStyle name="Обычный 2 3 3 6 3 3" xfId="12115"/>
    <cellStyle name="Обычный 2 3 3 6 3 3 2" xfId="29012"/>
    <cellStyle name="Обычный 2 3 3 6 3 4" xfId="20564"/>
    <cellStyle name="Обычный 2 3 3 6 4" xfId="5075"/>
    <cellStyle name="Обычный 2 3 3 6 4 2" xfId="13523"/>
    <cellStyle name="Обычный 2 3 3 6 4 2 2" xfId="30420"/>
    <cellStyle name="Обычный 2 3 3 6 4 3" xfId="21972"/>
    <cellStyle name="Обычный 2 3 3 6 5" xfId="9299"/>
    <cellStyle name="Обычный 2 3 3 6 5 2" xfId="26196"/>
    <cellStyle name="Обычный 2 3 3 6 6" xfId="17748"/>
    <cellStyle name="Обычный 2 3 3 7" xfId="1555"/>
    <cellStyle name="Обычный 2 3 3 7 2" xfId="5779"/>
    <cellStyle name="Обычный 2 3 3 7 2 2" xfId="14227"/>
    <cellStyle name="Обычный 2 3 3 7 2 2 2" xfId="31124"/>
    <cellStyle name="Обычный 2 3 3 7 2 3" xfId="22676"/>
    <cellStyle name="Обычный 2 3 3 7 3" xfId="10003"/>
    <cellStyle name="Обычный 2 3 3 7 3 2" xfId="26900"/>
    <cellStyle name="Обычный 2 3 3 7 4" xfId="18452"/>
    <cellStyle name="Обычный 2 3 3 8" xfId="2963"/>
    <cellStyle name="Обычный 2 3 3 8 2" xfId="7187"/>
    <cellStyle name="Обычный 2 3 3 8 2 2" xfId="15635"/>
    <cellStyle name="Обычный 2 3 3 8 2 2 2" xfId="32532"/>
    <cellStyle name="Обычный 2 3 3 8 2 3" xfId="24084"/>
    <cellStyle name="Обычный 2 3 3 8 3" xfId="11411"/>
    <cellStyle name="Обычный 2 3 3 8 3 2" xfId="28308"/>
    <cellStyle name="Обычный 2 3 3 8 4" xfId="19860"/>
    <cellStyle name="Обычный 2 3 3 9" xfId="4371"/>
    <cellStyle name="Обычный 2 3 3 9 2" xfId="12819"/>
    <cellStyle name="Обычный 2 3 3 9 2 2" xfId="29716"/>
    <cellStyle name="Обычный 2 3 3 9 3" xfId="21268"/>
    <cellStyle name="Обычный 2 3 4" xfId="65"/>
    <cellStyle name="Обычный 2 3 4 10" xfId="17052"/>
    <cellStyle name="Обычный 2 3 4 11" xfId="33949"/>
    <cellStyle name="Обычный 2 3 4 2" xfId="66"/>
    <cellStyle name="Обычный 2 3 4 2 10" xfId="33950"/>
    <cellStyle name="Обычный 2 3 4 2 2" xfId="67"/>
    <cellStyle name="Обычный 2 3 4 2 2 2" xfId="481"/>
    <cellStyle name="Обычный 2 3 4 2 2 2 2" xfId="1212"/>
    <cellStyle name="Обычный 2 3 4 2 2 2 2 2" xfId="2621"/>
    <cellStyle name="Обычный 2 3 4 2 2 2 2 2 2" xfId="6845"/>
    <cellStyle name="Обычный 2 3 4 2 2 2 2 2 2 2" xfId="15293"/>
    <cellStyle name="Обычный 2 3 4 2 2 2 2 2 2 2 2" xfId="32190"/>
    <cellStyle name="Обычный 2 3 4 2 2 2 2 2 2 3" xfId="23742"/>
    <cellStyle name="Обычный 2 3 4 2 2 2 2 2 3" xfId="11069"/>
    <cellStyle name="Обычный 2 3 4 2 2 2 2 2 3 2" xfId="27966"/>
    <cellStyle name="Обычный 2 3 4 2 2 2 2 2 4" xfId="19518"/>
    <cellStyle name="Обычный 2 3 4 2 2 2 2 3" xfId="4029"/>
    <cellStyle name="Обычный 2 3 4 2 2 2 2 3 2" xfId="8253"/>
    <cellStyle name="Обычный 2 3 4 2 2 2 2 3 2 2" xfId="16701"/>
    <cellStyle name="Обычный 2 3 4 2 2 2 2 3 2 2 2" xfId="33598"/>
    <cellStyle name="Обычный 2 3 4 2 2 2 2 3 2 3" xfId="25150"/>
    <cellStyle name="Обычный 2 3 4 2 2 2 2 3 3" xfId="12477"/>
    <cellStyle name="Обычный 2 3 4 2 2 2 2 3 3 2" xfId="29374"/>
    <cellStyle name="Обычный 2 3 4 2 2 2 2 3 4" xfId="20926"/>
    <cellStyle name="Обычный 2 3 4 2 2 2 2 4" xfId="5437"/>
    <cellStyle name="Обычный 2 3 4 2 2 2 2 4 2" xfId="13885"/>
    <cellStyle name="Обычный 2 3 4 2 2 2 2 4 2 2" xfId="30782"/>
    <cellStyle name="Обычный 2 3 4 2 2 2 2 4 3" xfId="22334"/>
    <cellStyle name="Обычный 2 3 4 2 2 2 2 5" xfId="9661"/>
    <cellStyle name="Обычный 2 3 4 2 2 2 2 5 2" xfId="26558"/>
    <cellStyle name="Обычный 2 3 4 2 2 2 2 6" xfId="18110"/>
    <cellStyle name="Обычный 2 3 4 2 2 2 3" xfId="1917"/>
    <cellStyle name="Обычный 2 3 4 2 2 2 3 2" xfId="6141"/>
    <cellStyle name="Обычный 2 3 4 2 2 2 3 2 2" xfId="14589"/>
    <cellStyle name="Обычный 2 3 4 2 2 2 3 2 2 2" xfId="31486"/>
    <cellStyle name="Обычный 2 3 4 2 2 2 3 2 3" xfId="23038"/>
    <cellStyle name="Обычный 2 3 4 2 2 2 3 3" xfId="10365"/>
    <cellStyle name="Обычный 2 3 4 2 2 2 3 3 2" xfId="27262"/>
    <cellStyle name="Обычный 2 3 4 2 2 2 3 4" xfId="18814"/>
    <cellStyle name="Обычный 2 3 4 2 2 2 4" xfId="3325"/>
    <cellStyle name="Обычный 2 3 4 2 2 2 4 2" xfId="7549"/>
    <cellStyle name="Обычный 2 3 4 2 2 2 4 2 2" xfId="15997"/>
    <cellStyle name="Обычный 2 3 4 2 2 2 4 2 2 2" xfId="32894"/>
    <cellStyle name="Обычный 2 3 4 2 2 2 4 2 3" xfId="24446"/>
    <cellStyle name="Обычный 2 3 4 2 2 2 4 3" xfId="11773"/>
    <cellStyle name="Обычный 2 3 4 2 2 2 4 3 2" xfId="28670"/>
    <cellStyle name="Обычный 2 3 4 2 2 2 4 4" xfId="20222"/>
    <cellStyle name="Обычный 2 3 4 2 2 2 5" xfId="4733"/>
    <cellStyle name="Обычный 2 3 4 2 2 2 5 2" xfId="13181"/>
    <cellStyle name="Обычный 2 3 4 2 2 2 5 2 2" xfId="30078"/>
    <cellStyle name="Обычный 2 3 4 2 2 2 5 3" xfId="21630"/>
    <cellStyle name="Обычный 2 3 4 2 2 2 6" xfId="8957"/>
    <cellStyle name="Обычный 2 3 4 2 2 2 6 2" xfId="25854"/>
    <cellStyle name="Обычный 2 3 4 2 2 2 7" xfId="17406"/>
    <cellStyle name="Обычный 2 3 4 2 2 2 8" xfId="34303"/>
    <cellStyle name="Обычный 2 3 4 2 2 3" xfId="860"/>
    <cellStyle name="Обычный 2 3 4 2 2 3 2" xfId="2269"/>
    <cellStyle name="Обычный 2 3 4 2 2 3 2 2" xfId="6493"/>
    <cellStyle name="Обычный 2 3 4 2 2 3 2 2 2" xfId="14941"/>
    <cellStyle name="Обычный 2 3 4 2 2 3 2 2 2 2" xfId="31838"/>
    <cellStyle name="Обычный 2 3 4 2 2 3 2 2 3" xfId="23390"/>
    <cellStyle name="Обычный 2 3 4 2 2 3 2 3" xfId="10717"/>
    <cellStyle name="Обычный 2 3 4 2 2 3 2 3 2" xfId="27614"/>
    <cellStyle name="Обычный 2 3 4 2 2 3 2 4" xfId="19166"/>
    <cellStyle name="Обычный 2 3 4 2 2 3 3" xfId="3677"/>
    <cellStyle name="Обычный 2 3 4 2 2 3 3 2" xfId="7901"/>
    <cellStyle name="Обычный 2 3 4 2 2 3 3 2 2" xfId="16349"/>
    <cellStyle name="Обычный 2 3 4 2 2 3 3 2 2 2" xfId="33246"/>
    <cellStyle name="Обычный 2 3 4 2 2 3 3 2 3" xfId="24798"/>
    <cellStyle name="Обычный 2 3 4 2 2 3 3 3" xfId="12125"/>
    <cellStyle name="Обычный 2 3 4 2 2 3 3 3 2" xfId="29022"/>
    <cellStyle name="Обычный 2 3 4 2 2 3 3 4" xfId="20574"/>
    <cellStyle name="Обычный 2 3 4 2 2 3 4" xfId="5085"/>
    <cellStyle name="Обычный 2 3 4 2 2 3 4 2" xfId="13533"/>
    <cellStyle name="Обычный 2 3 4 2 2 3 4 2 2" xfId="30430"/>
    <cellStyle name="Обычный 2 3 4 2 2 3 4 3" xfId="21982"/>
    <cellStyle name="Обычный 2 3 4 2 2 3 5" xfId="9309"/>
    <cellStyle name="Обычный 2 3 4 2 2 3 5 2" xfId="26206"/>
    <cellStyle name="Обычный 2 3 4 2 2 3 6" xfId="17758"/>
    <cellStyle name="Обычный 2 3 4 2 2 4" xfId="1565"/>
    <cellStyle name="Обычный 2 3 4 2 2 4 2" xfId="5789"/>
    <cellStyle name="Обычный 2 3 4 2 2 4 2 2" xfId="14237"/>
    <cellStyle name="Обычный 2 3 4 2 2 4 2 2 2" xfId="31134"/>
    <cellStyle name="Обычный 2 3 4 2 2 4 2 3" xfId="22686"/>
    <cellStyle name="Обычный 2 3 4 2 2 4 3" xfId="10013"/>
    <cellStyle name="Обычный 2 3 4 2 2 4 3 2" xfId="26910"/>
    <cellStyle name="Обычный 2 3 4 2 2 4 4" xfId="18462"/>
    <cellStyle name="Обычный 2 3 4 2 2 5" xfId="2973"/>
    <cellStyle name="Обычный 2 3 4 2 2 5 2" xfId="7197"/>
    <cellStyle name="Обычный 2 3 4 2 2 5 2 2" xfId="15645"/>
    <cellStyle name="Обычный 2 3 4 2 2 5 2 2 2" xfId="32542"/>
    <cellStyle name="Обычный 2 3 4 2 2 5 2 3" xfId="24094"/>
    <cellStyle name="Обычный 2 3 4 2 2 5 3" xfId="11421"/>
    <cellStyle name="Обычный 2 3 4 2 2 5 3 2" xfId="28318"/>
    <cellStyle name="Обычный 2 3 4 2 2 5 4" xfId="19870"/>
    <cellStyle name="Обычный 2 3 4 2 2 6" xfId="4381"/>
    <cellStyle name="Обычный 2 3 4 2 2 6 2" xfId="12829"/>
    <cellStyle name="Обычный 2 3 4 2 2 6 2 2" xfId="29726"/>
    <cellStyle name="Обычный 2 3 4 2 2 6 3" xfId="21278"/>
    <cellStyle name="Обычный 2 3 4 2 2 7" xfId="8605"/>
    <cellStyle name="Обычный 2 3 4 2 2 7 2" xfId="25502"/>
    <cellStyle name="Обычный 2 3 4 2 2 8" xfId="17054"/>
    <cellStyle name="Обычный 2 3 4 2 2 9" xfId="33951"/>
    <cellStyle name="Обычный 2 3 4 2 3" xfId="480"/>
    <cellStyle name="Обычный 2 3 4 2 3 2" xfId="1211"/>
    <cellStyle name="Обычный 2 3 4 2 3 2 2" xfId="2620"/>
    <cellStyle name="Обычный 2 3 4 2 3 2 2 2" xfId="6844"/>
    <cellStyle name="Обычный 2 3 4 2 3 2 2 2 2" xfId="15292"/>
    <cellStyle name="Обычный 2 3 4 2 3 2 2 2 2 2" xfId="32189"/>
    <cellStyle name="Обычный 2 3 4 2 3 2 2 2 3" xfId="23741"/>
    <cellStyle name="Обычный 2 3 4 2 3 2 2 3" xfId="11068"/>
    <cellStyle name="Обычный 2 3 4 2 3 2 2 3 2" xfId="27965"/>
    <cellStyle name="Обычный 2 3 4 2 3 2 2 4" xfId="19517"/>
    <cellStyle name="Обычный 2 3 4 2 3 2 3" xfId="4028"/>
    <cellStyle name="Обычный 2 3 4 2 3 2 3 2" xfId="8252"/>
    <cellStyle name="Обычный 2 3 4 2 3 2 3 2 2" xfId="16700"/>
    <cellStyle name="Обычный 2 3 4 2 3 2 3 2 2 2" xfId="33597"/>
    <cellStyle name="Обычный 2 3 4 2 3 2 3 2 3" xfId="25149"/>
    <cellStyle name="Обычный 2 3 4 2 3 2 3 3" xfId="12476"/>
    <cellStyle name="Обычный 2 3 4 2 3 2 3 3 2" xfId="29373"/>
    <cellStyle name="Обычный 2 3 4 2 3 2 3 4" xfId="20925"/>
    <cellStyle name="Обычный 2 3 4 2 3 2 4" xfId="5436"/>
    <cellStyle name="Обычный 2 3 4 2 3 2 4 2" xfId="13884"/>
    <cellStyle name="Обычный 2 3 4 2 3 2 4 2 2" xfId="30781"/>
    <cellStyle name="Обычный 2 3 4 2 3 2 4 3" xfId="22333"/>
    <cellStyle name="Обычный 2 3 4 2 3 2 5" xfId="9660"/>
    <cellStyle name="Обычный 2 3 4 2 3 2 5 2" xfId="26557"/>
    <cellStyle name="Обычный 2 3 4 2 3 2 6" xfId="18109"/>
    <cellStyle name="Обычный 2 3 4 2 3 3" xfId="1916"/>
    <cellStyle name="Обычный 2 3 4 2 3 3 2" xfId="6140"/>
    <cellStyle name="Обычный 2 3 4 2 3 3 2 2" xfId="14588"/>
    <cellStyle name="Обычный 2 3 4 2 3 3 2 2 2" xfId="31485"/>
    <cellStyle name="Обычный 2 3 4 2 3 3 2 3" xfId="23037"/>
    <cellStyle name="Обычный 2 3 4 2 3 3 3" xfId="10364"/>
    <cellStyle name="Обычный 2 3 4 2 3 3 3 2" xfId="27261"/>
    <cellStyle name="Обычный 2 3 4 2 3 3 4" xfId="18813"/>
    <cellStyle name="Обычный 2 3 4 2 3 4" xfId="3324"/>
    <cellStyle name="Обычный 2 3 4 2 3 4 2" xfId="7548"/>
    <cellStyle name="Обычный 2 3 4 2 3 4 2 2" xfId="15996"/>
    <cellStyle name="Обычный 2 3 4 2 3 4 2 2 2" xfId="32893"/>
    <cellStyle name="Обычный 2 3 4 2 3 4 2 3" xfId="24445"/>
    <cellStyle name="Обычный 2 3 4 2 3 4 3" xfId="11772"/>
    <cellStyle name="Обычный 2 3 4 2 3 4 3 2" xfId="28669"/>
    <cellStyle name="Обычный 2 3 4 2 3 4 4" xfId="20221"/>
    <cellStyle name="Обычный 2 3 4 2 3 5" xfId="4732"/>
    <cellStyle name="Обычный 2 3 4 2 3 5 2" xfId="13180"/>
    <cellStyle name="Обычный 2 3 4 2 3 5 2 2" xfId="30077"/>
    <cellStyle name="Обычный 2 3 4 2 3 5 3" xfId="21629"/>
    <cellStyle name="Обычный 2 3 4 2 3 6" xfId="8956"/>
    <cellStyle name="Обычный 2 3 4 2 3 6 2" xfId="25853"/>
    <cellStyle name="Обычный 2 3 4 2 3 7" xfId="17405"/>
    <cellStyle name="Обычный 2 3 4 2 3 8" xfId="34302"/>
    <cellStyle name="Обычный 2 3 4 2 4" xfId="859"/>
    <cellStyle name="Обычный 2 3 4 2 4 2" xfId="2268"/>
    <cellStyle name="Обычный 2 3 4 2 4 2 2" xfId="6492"/>
    <cellStyle name="Обычный 2 3 4 2 4 2 2 2" xfId="14940"/>
    <cellStyle name="Обычный 2 3 4 2 4 2 2 2 2" xfId="31837"/>
    <cellStyle name="Обычный 2 3 4 2 4 2 2 3" xfId="23389"/>
    <cellStyle name="Обычный 2 3 4 2 4 2 3" xfId="10716"/>
    <cellStyle name="Обычный 2 3 4 2 4 2 3 2" xfId="27613"/>
    <cellStyle name="Обычный 2 3 4 2 4 2 4" xfId="19165"/>
    <cellStyle name="Обычный 2 3 4 2 4 3" xfId="3676"/>
    <cellStyle name="Обычный 2 3 4 2 4 3 2" xfId="7900"/>
    <cellStyle name="Обычный 2 3 4 2 4 3 2 2" xfId="16348"/>
    <cellStyle name="Обычный 2 3 4 2 4 3 2 2 2" xfId="33245"/>
    <cellStyle name="Обычный 2 3 4 2 4 3 2 3" xfId="24797"/>
    <cellStyle name="Обычный 2 3 4 2 4 3 3" xfId="12124"/>
    <cellStyle name="Обычный 2 3 4 2 4 3 3 2" xfId="29021"/>
    <cellStyle name="Обычный 2 3 4 2 4 3 4" xfId="20573"/>
    <cellStyle name="Обычный 2 3 4 2 4 4" xfId="5084"/>
    <cellStyle name="Обычный 2 3 4 2 4 4 2" xfId="13532"/>
    <cellStyle name="Обычный 2 3 4 2 4 4 2 2" xfId="30429"/>
    <cellStyle name="Обычный 2 3 4 2 4 4 3" xfId="21981"/>
    <cellStyle name="Обычный 2 3 4 2 4 5" xfId="9308"/>
    <cellStyle name="Обычный 2 3 4 2 4 5 2" xfId="26205"/>
    <cellStyle name="Обычный 2 3 4 2 4 6" xfId="17757"/>
    <cellStyle name="Обычный 2 3 4 2 5" xfId="1564"/>
    <cellStyle name="Обычный 2 3 4 2 5 2" xfId="5788"/>
    <cellStyle name="Обычный 2 3 4 2 5 2 2" xfId="14236"/>
    <cellStyle name="Обычный 2 3 4 2 5 2 2 2" xfId="31133"/>
    <cellStyle name="Обычный 2 3 4 2 5 2 3" xfId="22685"/>
    <cellStyle name="Обычный 2 3 4 2 5 3" xfId="10012"/>
    <cellStyle name="Обычный 2 3 4 2 5 3 2" xfId="26909"/>
    <cellStyle name="Обычный 2 3 4 2 5 4" xfId="18461"/>
    <cellStyle name="Обычный 2 3 4 2 6" xfId="2972"/>
    <cellStyle name="Обычный 2 3 4 2 6 2" xfId="7196"/>
    <cellStyle name="Обычный 2 3 4 2 6 2 2" xfId="15644"/>
    <cellStyle name="Обычный 2 3 4 2 6 2 2 2" xfId="32541"/>
    <cellStyle name="Обычный 2 3 4 2 6 2 3" xfId="24093"/>
    <cellStyle name="Обычный 2 3 4 2 6 3" xfId="11420"/>
    <cellStyle name="Обычный 2 3 4 2 6 3 2" xfId="28317"/>
    <cellStyle name="Обычный 2 3 4 2 6 4" xfId="19869"/>
    <cellStyle name="Обычный 2 3 4 2 7" xfId="4380"/>
    <cellStyle name="Обычный 2 3 4 2 7 2" xfId="12828"/>
    <cellStyle name="Обычный 2 3 4 2 7 2 2" xfId="29725"/>
    <cellStyle name="Обычный 2 3 4 2 7 3" xfId="21277"/>
    <cellStyle name="Обычный 2 3 4 2 8" xfId="8604"/>
    <cellStyle name="Обычный 2 3 4 2 8 2" xfId="25501"/>
    <cellStyle name="Обычный 2 3 4 2 9" xfId="17053"/>
    <cellStyle name="Обычный 2 3 4 3" xfId="68"/>
    <cellStyle name="Обычный 2 3 4 3 2" xfId="482"/>
    <cellStyle name="Обычный 2 3 4 3 2 2" xfId="1213"/>
    <cellStyle name="Обычный 2 3 4 3 2 2 2" xfId="2622"/>
    <cellStyle name="Обычный 2 3 4 3 2 2 2 2" xfId="6846"/>
    <cellStyle name="Обычный 2 3 4 3 2 2 2 2 2" xfId="15294"/>
    <cellStyle name="Обычный 2 3 4 3 2 2 2 2 2 2" xfId="32191"/>
    <cellStyle name="Обычный 2 3 4 3 2 2 2 2 3" xfId="23743"/>
    <cellStyle name="Обычный 2 3 4 3 2 2 2 3" xfId="11070"/>
    <cellStyle name="Обычный 2 3 4 3 2 2 2 3 2" xfId="27967"/>
    <cellStyle name="Обычный 2 3 4 3 2 2 2 4" xfId="19519"/>
    <cellStyle name="Обычный 2 3 4 3 2 2 3" xfId="4030"/>
    <cellStyle name="Обычный 2 3 4 3 2 2 3 2" xfId="8254"/>
    <cellStyle name="Обычный 2 3 4 3 2 2 3 2 2" xfId="16702"/>
    <cellStyle name="Обычный 2 3 4 3 2 2 3 2 2 2" xfId="33599"/>
    <cellStyle name="Обычный 2 3 4 3 2 2 3 2 3" xfId="25151"/>
    <cellStyle name="Обычный 2 3 4 3 2 2 3 3" xfId="12478"/>
    <cellStyle name="Обычный 2 3 4 3 2 2 3 3 2" xfId="29375"/>
    <cellStyle name="Обычный 2 3 4 3 2 2 3 4" xfId="20927"/>
    <cellStyle name="Обычный 2 3 4 3 2 2 4" xfId="5438"/>
    <cellStyle name="Обычный 2 3 4 3 2 2 4 2" xfId="13886"/>
    <cellStyle name="Обычный 2 3 4 3 2 2 4 2 2" xfId="30783"/>
    <cellStyle name="Обычный 2 3 4 3 2 2 4 3" xfId="22335"/>
    <cellStyle name="Обычный 2 3 4 3 2 2 5" xfId="9662"/>
    <cellStyle name="Обычный 2 3 4 3 2 2 5 2" xfId="26559"/>
    <cellStyle name="Обычный 2 3 4 3 2 2 6" xfId="18111"/>
    <cellStyle name="Обычный 2 3 4 3 2 3" xfId="1918"/>
    <cellStyle name="Обычный 2 3 4 3 2 3 2" xfId="6142"/>
    <cellStyle name="Обычный 2 3 4 3 2 3 2 2" xfId="14590"/>
    <cellStyle name="Обычный 2 3 4 3 2 3 2 2 2" xfId="31487"/>
    <cellStyle name="Обычный 2 3 4 3 2 3 2 3" xfId="23039"/>
    <cellStyle name="Обычный 2 3 4 3 2 3 3" xfId="10366"/>
    <cellStyle name="Обычный 2 3 4 3 2 3 3 2" xfId="27263"/>
    <cellStyle name="Обычный 2 3 4 3 2 3 4" xfId="18815"/>
    <cellStyle name="Обычный 2 3 4 3 2 4" xfId="3326"/>
    <cellStyle name="Обычный 2 3 4 3 2 4 2" xfId="7550"/>
    <cellStyle name="Обычный 2 3 4 3 2 4 2 2" xfId="15998"/>
    <cellStyle name="Обычный 2 3 4 3 2 4 2 2 2" xfId="32895"/>
    <cellStyle name="Обычный 2 3 4 3 2 4 2 3" xfId="24447"/>
    <cellStyle name="Обычный 2 3 4 3 2 4 3" xfId="11774"/>
    <cellStyle name="Обычный 2 3 4 3 2 4 3 2" xfId="28671"/>
    <cellStyle name="Обычный 2 3 4 3 2 4 4" xfId="20223"/>
    <cellStyle name="Обычный 2 3 4 3 2 5" xfId="4734"/>
    <cellStyle name="Обычный 2 3 4 3 2 5 2" xfId="13182"/>
    <cellStyle name="Обычный 2 3 4 3 2 5 2 2" xfId="30079"/>
    <cellStyle name="Обычный 2 3 4 3 2 5 3" xfId="21631"/>
    <cellStyle name="Обычный 2 3 4 3 2 6" xfId="8958"/>
    <cellStyle name="Обычный 2 3 4 3 2 6 2" xfId="25855"/>
    <cellStyle name="Обычный 2 3 4 3 2 7" xfId="17407"/>
    <cellStyle name="Обычный 2 3 4 3 2 8" xfId="34304"/>
    <cellStyle name="Обычный 2 3 4 3 3" xfId="861"/>
    <cellStyle name="Обычный 2 3 4 3 3 2" xfId="2270"/>
    <cellStyle name="Обычный 2 3 4 3 3 2 2" xfId="6494"/>
    <cellStyle name="Обычный 2 3 4 3 3 2 2 2" xfId="14942"/>
    <cellStyle name="Обычный 2 3 4 3 3 2 2 2 2" xfId="31839"/>
    <cellStyle name="Обычный 2 3 4 3 3 2 2 3" xfId="23391"/>
    <cellStyle name="Обычный 2 3 4 3 3 2 3" xfId="10718"/>
    <cellStyle name="Обычный 2 3 4 3 3 2 3 2" xfId="27615"/>
    <cellStyle name="Обычный 2 3 4 3 3 2 4" xfId="19167"/>
    <cellStyle name="Обычный 2 3 4 3 3 3" xfId="3678"/>
    <cellStyle name="Обычный 2 3 4 3 3 3 2" xfId="7902"/>
    <cellStyle name="Обычный 2 3 4 3 3 3 2 2" xfId="16350"/>
    <cellStyle name="Обычный 2 3 4 3 3 3 2 2 2" xfId="33247"/>
    <cellStyle name="Обычный 2 3 4 3 3 3 2 3" xfId="24799"/>
    <cellStyle name="Обычный 2 3 4 3 3 3 3" xfId="12126"/>
    <cellStyle name="Обычный 2 3 4 3 3 3 3 2" xfId="29023"/>
    <cellStyle name="Обычный 2 3 4 3 3 3 4" xfId="20575"/>
    <cellStyle name="Обычный 2 3 4 3 3 4" xfId="5086"/>
    <cellStyle name="Обычный 2 3 4 3 3 4 2" xfId="13534"/>
    <cellStyle name="Обычный 2 3 4 3 3 4 2 2" xfId="30431"/>
    <cellStyle name="Обычный 2 3 4 3 3 4 3" xfId="21983"/>
    <cellStyle name="Обычный 2 3 4 3 3 5" xfId="9310"/>
    <cellStyle name="Обычный 2 3 4 3 3 5 2" xfId="26207"/>
    <cellStyle name="Обычный 2 3 4 3 3 6" xfId="17759"/>
    <cellStyle name="Обычный 2 3 4 3 4" xfId="1566"/>
    <cellStyle name="Обычный 2 3 4 3 4 2" xfId="5790"/>
    <cellStyle name="Обычный 2 3 4 3 4 2 2" xfId="14238"/>
    <cellStyle name="Обычный 2 3 4 3 4 2 2 2" xfId="31135"/>
    <cellStyle name="Обычный 2 3 4 3 4 2 3" xfId="22687"/>
    <cellStyle name="Обычный 2 3 4 3 4 3" xfId="10014"/>
    <cellStyle name="Обычный 2 3 4 3 4 3 2" xfId="26911"/>
    <cellStyle name="Обычный 2 3 4 3 4 4" xfId="18463"/>
    <cellStyle name="Обычный 2 3 4 3 5" xfId="2974"/>
    <cellStyle name="Обычный 2 3 4 3 5 2" xfId="7198"/>
    <cellStyle name="Обычный 2 3 4 3 5 2 2" xfId="15646"/>
    <cellStyle name="Обычный 2 3 4 3 5 2 2 2" xfId="32543"/>
    <cellStyle name="Обычный 2 3 4 3 5 2 3" xfId="24095"/>
    <cellStyle name="Обычный 2 3 4 3 5 3" xfId="11422"/>
    <cellStyle name="Обычный 2 3 4 3 5 3 2" xfId="28319"/>
    <cellStyle name="Обычный 2 3 4 3 5 4" xfId="19871"/>
    <cellStyle name="Обычный 2 3 4 3 6" xfId="4382"/>
    <cellStyle name="Обычный 2 3 4 3 6 2" xfId="12830"/>
    <cellStyle name="Обычный 2 3 4 3 6 2 2" xfId="29727"/>
    <cellStyle name="Обычный 2 3 4 3 6 3" xfId="21279"/>
    <cellStyle name="Обычный 2 3 4 3 7" xfId="8606"/>
    <cellStyle name="Обычный 2 3 4 3 7 2" xfId="25503"/>
    <cellStyle name="Обычный 2 3 4 3 8" xfId="17055"/>
    <cellStyle name="Обычный 2 3 4 3 9" xfId="33952"/>
    <cellStyle name="Обычный 2 3 4 4" xfId="479"/>
    <cellStyle name="Обычный 2 3 4 4 2" xfId="1210"/>
    <cellStyle name="Обычный 2 3 4 4 2 2" xfId="2619"/>
    <cellStyle name="Обычный 2 3 4 4 2 2 2" xfId="6843"/>
    <cellStyle name="Обычный 2 3 4 4 2 2 2 2" xfId="15291"/>
    <cellStyle name="Обычный 2 3 4 4 2 2 2 2 2" xfId="32188"/>
    <cellStyle name="Обычный 2 3 4 4 2 2 2 3" xfId="23740"/>
    <cellStyle name="Обычный 2 3 4 4 2 2 3" xfId="11067"/>
    <cellStyle name="Обычный 2 3 4 4 2 2 3 2" xfId="27964"/>
    <cellStyle name="Обычный 2 3 4 4 2 2 4" xfId="19516"/>
    <cellStyle name="Обычный 2 3 4 4 2 3" xfId="4027"/>
    <cellStyle name="Обычный 2 3 4 4 2 3 2" xfId="8251"/>
    <cellStyle name="Обычный 2 3 4 4 2 3 2 2" xfId="16699"/>
    <cellStyle name="Обычный 2 3 4 4 2 3 2 2 2" xfId="33596"/>
    <cellStyle name="Обычный 2 3 4 4 2 3 2 3" xfId="25148"/>
    <cellStyle name="Обычный 2 3 4 4 2 3 3" xfId="12475"/>
    <cellStyle name="Обычный 2 3 4 4 2 3 3 2" xfId="29372"/>
    <cellStyle name="Обычный 2 3 4 4 2 3 4" xfId="20924"/>
    <cellStyle name="Обычный 2 3 4 4 2 4" xfId="5435"/>
    <cellStyle name="Обычный 2 3 4 4 2 4 2" xfId="13883"/>
    <cellStyle name="Обычный 2 3 4 4 2 4 2 2" xfId="30780"/>
    <cellStyle name="Обычный 2 3 4 4 2 4 3" xfId="22332"/>
    <cellStyle name="Обычный 2 3 4 4 2 5" xfId="9659"/>
    <cellStyle name="Обычный 2 3 4 4 2 5 2" xfId="26556"/>
    <cellStyle name="Обычный 2 3 4 4 2 6" xfId="18108"/>
    <cellStyle name="Обычный 2 3 4 4 3" xfId="1915"/>
    <cellStyle name="Обычный 2 3 4 4 3 2" xfId="6139"/>
    <cellStyle name="Обычный 2 3 4 4 3 2 2" xfId="14587"/>
    <cellStyle name="Обычный 2 3 4 4 3 2 2 2" xfId="31484"/>
    <cellStyle name="Обычный 2 3 4 4 3 2 3" xfId="23036"/>
    <cellStyle name="Обычный 2 3 4 4 3 3" xfId="10363"/>
    <cellStyle name="Обычный 2 3 4 4 3 3 2" xfId="27260"/>
    <cellStyle name="Обычный 2 3 4 4 3 4" xfId="18812"/>
    <cellStyle name="Обычный 2 3 4 4 4" xfId="3323"/>
    <cellStyle name="Обычный 2 3 4 4 4 2" xfId="7547"/>
    <cellStyle name="Обычный 2 3 4 4 4 2 2" xfId="15995"/>
    <cellStyle name="Обычный 2 3 4 4 4 2 2 2" xfId="32892"/>
    <cellStyle name="Обычный 2 3 4 4 4 2 3" xfId="24444"/>
    <cellStyle name="Обычный 2 3 4 4 4 3" xfId="11771"/>
    <cellStyle name="Обычный 2 3 4 4 4 3 2" xfId="28668"/>
    <cellStyle name="Обычный 2 3 4 4 4 4" xfId="20220"/>
    <cellStyle name="Обычный 2 3 4 4 5" xfId="4731"/>
    <cellStyle name="Обычный 2 3 4 4 5 2" xfId="13179"/>
    <cellStyle name="Обычный 2 3 4 4 5 2 2" xfId="30076"/>
    <cellStyle name="Обычный 2 3 4 4 5 3" xfId="21628"/>
    <cellStyle name="Обычный 2 3 4 4 6" xfId="8955"/>
    <cellStyle name="Обычный 2 3 4 4 6 2" xfId="25852"/>
    <cellStyle name="Обычный 2 3 4 4 7" xfId="17404"/>
    <cellStyle name="Обычный 2 3 4 4 8" xfId="34301"/>
    <cellStyle name="Обычный 2 3 4 5" xfId="858"/>
    <cellStyle name="Обычный 2 3 4 5 2" xfId="2267"/>
    <cellStyle name="Обычный 2 3 4 5 2 2" xfId="6491"/>
    <cellStyle name="Обычный 2 3 4 5 2 2 2" xfId="14939"/>
    <cellStyle name="Обычный 2 3 4 5 2 2 2 2" xfId="31836"/>
    <cellStyle name="Обычный 2 3 4 5 2 2 3" xfId="23388"/>
    <cellStyle name="Обычный 2 3 4 5 2 3" xfId="10715"/>
    <cellStyle name="Обычный 2 3 4 5 2 3 2" xfId="27612"/>
    <cellStyle name="Обычный 2 3 4 5 2 4" xfId="19164"/>
    <cellStyle name="Обычный 2 3 4 5 3" xfId="3675"/>
    <cellStyle name="Обычный 2 3 4 5 3 2" xfId="7899"/>
    <cellStyle name="Обычный 2 3 4 5 3 2 2" xfId="16347"/>
    <cellStyle name="Обычный 2 3 4 5 3 2 2 2" xfId="33244"/>
    <cellStyle name="Обычный 2 3 4 5 3 2 3" xfId="24796"/>
    <cellStyle name="Обычный 2 3 4 5 3 3" xfId="12123"/>
    <cellStyle name="Обычный 2 3 4 5 3 3 2" xfId="29020"/>
    <cellStyle name="Обычный 2 3 4 5 3 4" xfId="20572"/>
    <cellStyle name="Обычный 2 3 4 5 4" xfId="5083"/>
    <cellStyle name="Обычный 2 3 4 5 4 2" xfId="13531"/>
    <cellStyle name="Обычный 2 3 4 5 4 2 2" xfId="30428"/>
    <cellStyle name="Обычный 2 3 4 5 4 3" xfId="21980"/>
    <cellStyle name="Обычный 2 3 4 5 5" xfId="9307"/>
    <cellStyle name="Обычный 2 3 4 5 5 2" xfId="26204"/>
    <cellStyle name="Обычный 2 3 4 5 6" xfId="17756"/>
    <cellStyle name="Обычный 2 3 4 6" xfId="1563"/>
    <cellStyle name="Обычный 2 3 4 6 2" xfId="5787"/>
    <cellStyle name="Обычный 2 3 4 6 2 2" xfId="14235"/>
    <cellStyle name="Обычный 2 3 4 6 2 2 2" xfId="31132"/>
    <cellStyle name="Обычный 2 3 4 6 2 3" xfId="22684"/>
    <cellStyle name="Обычный 2 3 4 6 3" xfId="10011"/>
    <cellStyle name="Обычный 2 3 4 6 3 2" xfId="26908"/>
    <cellStyle name="Обычный 2 3 4 6 4" xfId="18460"/>
    <cellStyle name="Обычный 2 3 4 7" xfId="2971"/>
    <cellStyle name="Обычный 2 3 4 7 2" xfId="7195"/>
    <cellStyle name="Обычный 2 3 4 7 2 2" xfId="15643"/>
    <cellStyle name="Обычный 2 3 4 7 2 2 2" xfId="32540"/>
    <cellStyle name="Обычный 2 3 4 7 2 3" xfId="24092"/>
    <cellStyle name="Обычный 2 3 4 7 3" xfId="11419"/>
    <cellStyle name="Обычный 2 3 4 7 3 2" xfId="28316"/>
    <cellStyle name="Обычный 2 3 4 7 4" xfId="19868"/>
    <cellStyle name="Обычный 2 3 4 8" xfId="4379"/>
    <cellStyle name="Обычный 2 3 4 8 2" xfId="12827"/>
    <cellStyle name="Обычный 2 3 4 8 2 2" xfId="29724"/>
    <cellStyle name="Обычный 2 3 4 8 3" xfId="21276"/>
    <cellStyle name="Обычный 2 3 4 9" xfId="8603"/>
    <cellStyle name="Обычный 2 3 4 9 2" xfId="25500"/>
    <cellStyle name="Обычный 2 3 5" xfId="69"/>
    <cellStyle name="Обычный 2 3 5 10" xfId="33953"/>
    <cellStyle name="Обычный 2 3 5 2" xfId="70"/>
    <cellStyle name="Обычный 2 3 5 2 2" xfId="484"/>
    <cellStyle name="Обычный 2 3 5 2 2 2" xfId="1215"/>
    <cellStyle name="Обычный 2 3 5 2 2 2 2" xfId="2624"/>
    <cellStyle name="Обычный 2 3 5 2 2 2 2 2" xfId="6848"/>
    <cellStyle name="Обычный 2 3 5 2 2 2 2 2 2" xfId="15296"/>
    <cellStyle name="Обычный 2 3 5 2 2 2 2 2 2 2" xfId="32193"/>
    <cellStyle name="Обычный 2 3 5 2 2 2 2 2 3" xfId="23745"/>
    <cellStyle name="Обычный 2 3 5 2 2 2 2 3" xfId="11072"/>
    <cellStyle name="Обычный 2 3 5 2 2 2 2 3 2" xfId="27969"/>
    <cellStyle name="Обычный 2 3 5 2 2 2 2 4" xfId="19521"/>
    <cellStyle name="Обычный 2 3 5 2 2 2 3" xfId="4032"/>
    <cellStyle name="Обычный 2 3 5 2 2 2 3 2" xfId="8256"/>
    <cellStyle name="Обычный 2 3 5 2 2 2 3 2 2" xfId="16704"/>
    <cellStyle name="Обычный 2 3 5 2 2 2 3 2 2 2" xfId="33601"/>
    <cellStyle name="Обычный 2 3 5 2 2 2 3 2 3" xfId="25153"/>
    <cellStyle name="Обычный 2 3 5 2 2 2 3 3" xfId="12480"/>
    <cellStyle name="Обычный 2 3 5 2 2 2 3 3 2" xfId="29377"/>
    <cellStyle name="Обычный 2 3 5 2 2 2 3 4" xfId="20929"/>
    <cellStyle name="Обычный 2 3 5 2 2 2 4" xfId="5440"/>
    <cellStyle name="Обычный 2 3 5 2 2 2 4 2" xfId="13888"/>
    <cellStyle name="Обычный 2 3 5 2 2 2 4 2 2" xfId="30785"/>
    <cellStyle name="Обычный 2 3 5 2 2 2 4 3" xfId="22337"/>
    <cellStyle name="Обычный 2 3 5 2 2 2 5" xfId="9664"/>
    <cellStyle name="Обычный 2 3 5 2 2 2 5 2" xfId="26561"/>
    <cellStyle name="Обычный 2 3 5 2 2 2 6" xfId="18113"/>
    <cellStyle name="Обычный 2 3 5 2 2 3" xfId="1920"/>
    <cellStyle name="Обычный 2 3 5 2 2 3 2" xfId="6144"/>
    <cellStyle name="Обычный 2 3 5 2 2 3 2 2" xfId="14592"/>
    <cellStyle name="Обычный 2 3 5 2 2 3 2 2 2" xfId="31489"/>
    <cellStyle name="Обычный 2 3 5 2 2 3 2 3" xfId="23041"/>
    <cellStyle name="Обычный 2 3 5 2 2 3 3" xfId="10368"/>
    <cellStyle name="Обычный 2 3 5 2 2 3 3 2" xfId="27265"/>
    <cellStyle name="Обычный 2 3 5 2 2 3 4" xfId="18817"/>
    <cellStyle name="Обычный 2 3 5 2 2 4" xfId="3328"/>
    <cellStyle name="Обычный 2 3 5 2 2 4 2" xfId="7552"/>
    <cellStyle name="Обычный 2 3 5 2 2 4 2 2" xfId="16000"/>
    <cellStyle name="Обычный 2 3 5 2 2 4 2 2 2" xfId="32897"/>
    <cellStyle name="Обычный 2 3 5 2 2 4 2 3" xfId="24449"/>
    <cellStyle name="Обычный 2 3 5 2 2 4 3" xfId="11776"/>
    <cellStyle name="Обычный 2 3 5 2 2 4 3 2" xfId="28673"/>
    <cellStyle name="Обычный 2 3 5 2 2 4 4" xfId="20225"/>
    <cellStyle name="Обычный 2 3 5 2 2 5" xfId="4736"/>
    <cellStyle name="Обычный 2 3 5 2 2 5 2" xfId="13184"/>
    <cellStyle name="Обычный 2 3 5 2 2 5 2 2" xfId="30081"/>
    <cellStyle name="Обычный 2 3 5 2 2 5 3" xfId="21633"/>
    <cellStyle name="Обычный 2 3 5 2 2 6" xfId="8960"/>
    <cellStyle name="Обычный 2 3 5 2 2 6 2" xfId="25857"/>
    <cellStyle name="Обычный 2 3 5 2 2 7" xfId="17409"/>
    <cellStyle name="Обычный 2 3 5 2 2 8" xfId="34306"/>
    <cellStyle name="Обычный 2 3 5 2 3" xfId="863"/>
    <cellStyle name="Обычный 2 3 5 2 3 2" xfId="2272"/>
    <cellStyle name="Обычный 2 3 5 2 3 2 2" xfId="6496"/>
    <cellStyle name="Обычный 2 3 5 2 3 2 2 2" xfId="14944"/>
    <cellStyle name="Обычный 2 3 5 2 3 2 2 2 2" xfId="31841"/>
    <cellStyle name="Обычный 2 3 5 2 3 2 2 3" xfId="23393"/>
    <cellStyle name="Обычный 2 3 5 2 3 2 3" xfId="10720"/>
    <cellStyle name="Обычный 2 3 5 2 3 2 3 2" xfId="27617"/>
    <cellStyle name="Обычный 2 3 5 2 3 2 4" xfId="19169"/>
    <cellStyle name="Обычный 2 3 5 2 3 3" xfId="3680"/>
    <cellStyle name="Обычный 2 3 5 2 3 3 2" xfId="7904"/>
    <cellStyle name="Обычный 2 3 5 2 3 3 2 2" xfId="16352"/>
    <cellStyle name="Обычный 2 3 5 2 3 3 2 2 2" xfId="33249"/>
    <cellStyle name="Обычный 2 3 5 2 3 3 2 3" xfId="24801"/>
    <cellStyle name="Обычный 2 3 5 2 3 3 3" xfId="12128"/>
    <cellStyle name="Обычный 2 3 5 2 3 3 3 2" xfId="29025"/>
    <cellStyle name="Обычный 2 3 5 2 3 3 4" xfId="20577"/>
    <cellStyle name="Обычный 2 3 5 2 3 4" xfId="5088"/>
    <cellStyle name="Обычный 2 3 5 2 3 4 2" xfId="13536"/>
    <cellStyle name="Обычный 2 3 5 2 3 4 2 2" xfId="30433"/>
    <cellStyle name="Обычный 2 3 5 2 3 4 3" xfId="21985"/>
    <cellStyle name="Обычный 2 3 5 2 3 5" xfId="9312"/>
    <cellStyle name="Обычный 2 3 5 2 3 5 2" xfId="26209"/>
    <cellStyle name="Обычный 2 3 5 2 3 6" xfId="17761"/>
    <cellStyle name="Обычный 2 3 5 2 4" xfId="1568"/>
    <cellStyle name="Обычный 2 3 5 2 4 2" xfId="5792"/>
    <cellStyle name="Обычный 2 3 5 2 4 2 2" xfId="14240"/>
    <cellStyle name="Обычный 2 3 5 2 4 2 2 2" xfId="31137"/>
    <cellStyle name="Обычный 2 3 5 2 4 2 3" xfId="22689"/>
    <cellStyle name="Обычный 2 3 5 2 4 3" xfId="10016"/>
    <cellStyle name="Обычный 2 3 5 2 4 3 2" xfId="26913"/>
    <cellStyle name="Обычный 2 3 5 2 4 4" xfId="18465"/>
    <cellStyle name="Обычный 2 3 5 2 5" xfId="2976"/>
    <cellStyle name="Обычный 2 3 5 2 5 2" xfId="7200"/>
    <cellStyle name="Обычный 2 3 5 2 5 2 2" xfId="15648"/>
    <cellStyle name="Обычный 2 3 5 2 5 2 2 2" xfId="32545"/>
    <cellStyle name="Обычный 2 3 5 2 5 2 3" xfId="24097"/>
    <cellStyle name="Обычный 2 3 5 2 5 3" xfId="11424"/>
    <cellStyle name="Обычный 2 3 5 2 5 3 2" xfId="28321"/>
    <cellStyle name="Обычный 2 3 5 2 5 4" xfId="19873"/>
    <cellStyle name="Обычный 2 3 5 2 6" xfId="4384"/>
    <cellStyle name="Обычный 2 3 5 2 6 2" xfId="12832"/>
    <cellStyle name="Обычный 2 3 5 2 6 2 2" xfId="29729"/>
    <cellStyle name="Обычный 2 3 5 2 6 3" xfId="21281"/>
    <cellStyle name="Обычный 2 3 5 2 7" xfId="8608"/>
    <cellStyle name="Обычный 2 3 5 2 7 2" xfId="25505"/>
    <cellStyle name="Обычный 2 3 5 2 8" xfId="17057"/>
    <cellStyle name="Обычный 2 3 5 2 9" xfId="33954"/>
    <cellStyle name="Обычный 2 3 5 3" xfId="483"/>
    <cellStyle name="Обычный 2 3 5 3 2" xfId="1214"/>
    <cellStyle name="Обычный 2 3 5 3 2 2" xfId="2623"/>
    <cellStyle name="Обычный 2 3 5 3 2 2 2" xfId="6847"/>
    <cellStyle name="Обычный 2 3 5 3 2 2 2 2" xfId="15295"/>
    <cellStyle name="Обычный 2 3 5 3 2 2 2 2 2" xfId="32192"/>
    <cellStyle name="Обычный 2 3 5 3 2 2 2 3" xfId="23744"/>
    <cellStyle name="Обычный 2 3 5 3 2 2 3" xfId="11071"/>
    <cellStyle name="Обычный 2 3 5 3 2 2 3 2" xfId="27968"/>
    <cellStyle name="Обычный 2 3 5 3 2 2 4" xfId="19520"/>
    <cellStyle name="Обычный 2 3 5 3 2 3" xfId="4031"/>
    <cellStyle name="Обычный 2 3 5 3 2 3 2" xfId="8255"/>
    <cellStyle name="Обычный 2 3 5 3 2 3 2 2" xfId="16703"/>
    <cellStyle name="Обычный 2 3 5 3 2 3 2 2 2" xfId="33600"/>
    <cellStyle name="Обычный 2 3 5 3 2 3 2 3" xfId="25152"/>
    <cellStyle name="Обычный 2 3 5 3 2 3 3" xfId="12479"/>
    <cellStyle name="Обычный 2 3 5 3 2 3 3 2" xfId="29376"/>
    <cellStyle name="Обычный 2 3 5 3 2 3 4" xfId="20928"/>
    <cellStyle name="Обычный 2 3 5 3 2 4" xfId="5439"/>
    <cellStyle name="Обычный 2 3 5 3 2 4 2" xfId="13887"/>
    <cellStyle name="Обычный 2 3 5 3 2 4 2 2" xfId="30784"/>
    <cellStyle name="Обычный 2 3 5 3 2 4 3" xfId="22336"/>
    <cellStyle name="Обычный 2 3 5 3 2 5" xfId="9663"/>
    <cellStyle name="Обычный 2 3 5 3 2 5 2" xfId="26560"/>
    <cellStyle name="Обычный 2 3 5 3 2 6" xfId="18112"/>
    <cellStyle name="Обычный 2 3 5 3 3" xfId="1919"/>
    <cellStyle name="Обычный 2 3 5 3 3 2" xfId="6143"/>
    <cellStyle name="Обычный 2 3 5 3 3 2 2" xfId="14591"/>
    <cellStyle name="Обычный 2 3 5 3 3 2 2 2" xfId="31488"/>
    <cellStyle name="Обычный 2 3 5 3 3 2 3" xfId="23040"/>
    <cellStyle name="Обычный 2 3 5 3 3 3" xfId="10367"/>
    <cellStyle name="Обычный 2 3 5 3 3 3 2" xfId="27264"/>
    <cellStyle name="Обычный 2 3 5 3 3 4" xfId="18816"/>
    <cellStyle name="Обычный 2 3 5 3 4" xfId="3327"/>
    <cellStyle name="Обычный 2 3 5 3 4 2" xfId="7551"/>
    <cellStyle name="Обычный 2 3 5 3 4 2 2" xfId="15999"/>
    <cellStyle name="Обычный 2 3 5 3 4 2 2 2" xfId="32896"/>
    <cellStyle name="Обычный 2 3 5 3 4 2 3" xfId="24448"/>
    <cellStyle name="Обычный 2 3 5 3 4 3" xfId="11775"/>
    <cellStyle name="Обычный 2 3 5 3 4 3 2" xfId="28672"/>
    <cellStyle name="Обычный 2 3 5 3 4 4" xfId="20224"/>
    <cellStyle name="Обычный 2 3 5 3 5" xfId="4735"/>
    <cellStyle name="Обычный 2 3 5 3 5 2" xfId="13183"/>
    <cellStyle name="Обычный 2 3 5 3 5 2 2" xfId="30080"/>
    <cellStyle name="Обычный 2 3 5 3 5 3" xfId="21632"/>
    <cellStyle name="Обычный 2 3 5 3 6" xfId="8959"/>
    <cellStyle name="Обычный 2 3 5 3 6 2" xfId="25856"/>
    <cellStyle name="Обычный 2 3 5 3 7" xfId="17408"/>
    <cellStyle name="Обычный 2 3 5 3 8" xfId="34305"/>
    <cellStyle name="Обычный 2 3 5 4" xfId="862"/>
    <cellStyle name="Обычный 2 3 5 4 2" xfId="2271"/>
    <cellStyle name="Обычный 2 3 5 4 2 2" xfId="6495"/>
    <cellStyle name="Обычный 2 3 5 4 2 2 2" xfId="14943"/>
    <cellStyle name="Обычный 2 3 5 4 2 2 2 2" xfId="31840"/>
    <cellStyle name="Обычный 2 3 5 4 2 2 3" xfId="23392"/>
    <cellStyle name="Обычный 2 3 5 4 2 3" xfId="10719"/>
    <cellStyle name="Обычный 2 3 5 4 2 3 2" xfId="27616"/>
    <cellStyle name="Обычный 2 3 5 4 2 4" xfId="19168"/>
    <cellStyle name="Обычный 2 3 5 4 3" xfId="3679"/>
    <cellStyle name="Обычный 2 3 5 4 3 2" xfId="7903"/>
    <cellStyle name="Обычный 2 3 5 4 3 2 2" xfId="16351"/>
    <cellStyle name="Обычный 2 3 5 4 3 2 2 2" xfId="33248"/>
    <cellStyle name="Обычный 2 3 5 4 3 2 3" xfId="24800"/>
    <cellStyle name="Обычный 2 3 5 4 3 3" xfId="12127"/>
    <cellStyle name="Обычный 2 3 5 4 3 3 2" xfId="29024"/>
    <cellStyle name="Обычный 2 3 5 4 3 4" xfId="20576"/>
    <cellStyle name="Обычный 2 3 5 4 4" xfId="5087"/>
    <cellStyle name="Обычный 2 3 5 4 4 2" xfId="13535"/>
    <cellStyle name="Обычный 2 3 5 4 4 2 2" xfId="30432"/>
    <cellStyle name="Обычный 2 3 5 4 4 3" xfId="21984"/>
    <cellStyle name="Обычный 2 3 5 4 5" xfId="9311"/>
    <cellStyle name="Обычный 2 3 5 4 5 2" xfId="26208"/>
    <cellStyle name="Обычный 2 3 5 4 6" xfId="17760"/>
    <cellStyle name="Обычный 2 3 5 5" xfId="1567"/>
    <cellStyle name="Обычный 2 3 5 5 2" xfId="5791"/>
    <cellStyle name="Обычный 2 3 5 5 2 2" xfId="14239"/>
    <cellStyle name="Обычный 2 3 5 5 2 2 2" xfId="31136"/>
    <cellStyle name="Обычный 2 3 5 5 2 3" xfId="22688"/>
    <cellStyle name="Обычный 2 3 5 5 3" xfId="10015"/>
    <cellStyle name="Обычный 2 3 5 5 3 2" xfId="26912"/>
    <cellStyle name="Обычный 2 3 5 5 4" xfId="18464"/>
    <cellStyle name="Обычный 2 3 5 6" xfId="2975"/>
    <cellStyle name="Обычный 2 3 5 6 2" xfId="7199"/>
    <cellStyle name="Обычный 2 3 5 6 2 2" xfId="15647"/>
    <cellStyle name="Обычный 2 3 5 6 2 2 2" xfId="32544"/>
    <cellStyle name="Обычный 2 3 5 6 2 3" xfId="24096"/>
    <cellStyle name="Обычный 2 3 5 6 3" xfId="11423"/>
    <cellStyle name="Обычный 2 3 5 6 3 2" xfId="28320"/>
    <cellStyle name="Обычный 2 3 5 6 4" xfId="19872"/>
    <cellStyle name="Обычный 2 3 5 7" xfId="4383"/>
    <cellStyle name="Обычный 2 3 5 7 2" xfId="12831"/>
    <cellStyle name="Обычный 2 3 5 7 2 2" xfId="29728"/>
    <cellStyle name="Обычный 2 3 5 7 3" xfId="21280"/>
    <cellStyle name="Обычный 2 3 5 8" xfId="8607"/>
    <cellStyle name="Обычный 2 3 5 8 2" xfId="25504"/>
    <cellStyle name="Обычный 2 3 5 9" xfId="17056"/>
    <cellStyle name="Обычный 2 3 6" xfId="71"/>
    <cellStyle name="Обычный 2 3 6 2" xfId="485"/>
    <cellStyle name="Обычный 2 3 6 2 2" xfId="1216"/>
    <cellStyle name="Обычный 2 3 6 2 2 2" xfId="2625"/>
    <cellStyle name="Обычный 2 3 6 2 2 2 2" xfId="6849"/>
    <cellStyle name="Обычный 2 3 6 2 2 2 2 2" xfId="15297"/>
    <cellStyle name="Обычный 2 3 6 2 2 2 2 2 2" xfId="32194"/>
    <cellStyle name="Обычный 2 3 6 2 2 2 2 3" xfId="23746"/>
    <cellStyle name="Обычный 2 3 6 2 2 2 3" xfId="11073"/>
    <cellStyle name="Обычный 2 3 6 2 2 2 3 2" xfId="27970"/>
    <cellStyle name="Обычный 2 3 6 2 2 2 4" xfId="19522"/>
    <cellStyle name="Обычный 2 3 6 2 2 3" xfId="4033"/>
    <cellStyle name="Обычный 2 3 6 2 2 3 2" xfId="8257"/>
    <cellStyle name="Обычный 2 3 6 2 2 3 2 2" xfId="16705"/>
    <cellStyle name="Обычный 2 3 6 2 2 3 2 2 2" xfId="33602"/>
    <cellStyle name="Обычный 2 3 6 2 2 3 2 3" xfId="25154"/>
    <cellStyle name="Обычный 2 3 6 2 2 3 3" xfId="12481"/>
    <cellStyle name="Обычный 2 3 6 2 2 3 3 2" xfId="29378"/>
    <cellStyle name="Обычный 2 3 6 2 2 3 4" xfId="20930"/>
    <cellStyle name="Обычный 2 3 6 2 2 4" xfId="5441"/>
    <cellStyle name="Обычный 2 3 6 2 2 4 2" xfId="13889"/>
    <cellStyle name="Обычный 2 3 6 2 2 4 2 2" xfId="30786"/>
    <cellStyle name="Обычный 2 3 6 2 2 4 3" xfId="22338"/>
    <cellStyle name="Обычный 2 3 6 2 2 5" xfId="9665"/>
    <cellStyle name="Обычный 2 3 6 2 2 5 2" xfId="26562"/>
    <cellStyle name="Обычный 2 3 6 2 2 6" xfId="18114"/>
    <cellStyle name="Обычный 2 3 6 2 3" xfId="1921"/>
    <cellStyle name="Обычный 2 3 6 2 3 2" xfId="6145"/>
    <cellStyle name="Обычный 2 3 6 2 3 2 2" xfId="14593"/>
    <cellStyle name="Обычный 2 3 6 2 3 2 2 2" xfId="31490"/>
    <cellStyle name="Обычный 2 3 6 2 3 2 3" xfId="23042"/>
    <cellStyle name="Обычный 2 3 6 2 3 3" xfId="10369"/>
    <cellStyle name="Обычный 2 3 6 2 3 3 2" xfId="27266"/>
    <cellStyle name="Обычный 2 3 6 2 3 4" xfId="18818"/>
    <cellStyle name="Обычный 2 3 6 2 4" xfId="3329"/>
    <cellStyle name="Обычный 2 3 6 2 4 2" xfId="7553"/>
    <cellStyle name="Обычный 2 3 6 2 4 2 2" xfId="16001"/>
    <cellStyle name="Обычный 2 3 6 2 4 2 2 2" xfId="32898"/>
    <cellStyle name="Обычный 2 3 6 2 4 2 3" xfId="24450"/>
    <cellStyle name="Обычный 2 3 6 2 4 3" xfId="11777"/>
    <cellStyle name="Обычный 2 3 6 2 4 3 2" xfId="28674"/>
    <cellStyle name="Обычный 2 3 6 2 4 4" xfId="20226"/>
    <cellStyle name="Обычный 2 3 6 2 5" xfId="4737"/>
    <cellStyle name="Обычный 2 3 6 2 5 2" xfId="13185"/>
    <cellStyle name="Обычный 2 3 6 2 5 2 2" xfId="30082"/>
    <cellStyle name="Обычный 2 3 6 2 5 3" xfId="21634"/>
    <cellStyle name="Обычный 2 3 6 2 6" xfId="8961"/>
    <cellStyle name="Обычный 2 3 6 2 6 2" xfId="25858"/>
    <cellStyle name="Обычный 2 3 6 2 7" xfId="17410"/>
    <cellStyle name="Обычный 2 3 6 2 8" xfId="34307"/>
    <cellStyle name="Обычный 2 3 6 3" xfId="864"/>
    <cellStyle name="Обычный 2 3 6 3 2" xfId="2273"/>
    <cellStyle name="Обычный 2 3 6 3 2 2" xfId="6497"/>
    <cellStyle name="Обычный 2 3 6 3 2 2 2" xfId="14945"/>
    <cellStyle name="Обычный 2 3 6 3 2 2 2 2" xfId="31842"/>
    <cellStyle name="Обычный 2 3 6 3 2 2 3" xfId="23394"/>
    <cellStyle name="Обычный 2 3 6 3 2 3" xfId="10721"/>
    <cellStyle name="Обычный 2 3 6 3 2 3 2" xfId="27618"/>
    <cellStyle name="Обычный 2 3 6 3 2 4" xfId="19170"/>
    <cellStyle name="Обычный 2 3 6 3 3" xfId="3681"/>
    <cellStyle name="Обычный 2 3 6 3 3 2" xfId="7905"/>
    <cellStyle name="Обычный 2 3 6 3 3 2 2" xfId="16353"/>
    <cellStyle name="Обычный 2 3 6 3 3 2 2 2" xfId="33250"/>
    <cellStyle name="Обычный 2 3 6 3 3 2 3" xfId="24802"/>
    <cellStyle name="Обычный 2 3 6 3 3 3" xfId="12129"/>
    <cellStyle name="Обычный 2 3 6 3 3 3 2" xfId="29026"/>
    <cellStyle name="Обычный 2 3 6 3 3 4" xfId="20578"/>
    <cellStyle name="Обычный 2 3 6 3 4" xfId="5089"/>
    <cellStyle name="Обычный 2 3 6 3 4 2" xfId="13537"/>
    <cellStyle name="Обычный 2 3 6 3 4 2 2" xfId="30434"/>
    <cellStyle name="Обычный 2 3 6 3 4 3" xfId="21986"/>
    <cellStyle name="Обычный 2 3 6 3 5" xfId="9313"/>
    <cellStyle name="Обычный 2 3 6 3 5 2" xfId="26210"/>
    <cellStyle name="Обычный 2 3 6 3 6" xfId="17762"/>
    <cellStyle name="Обычный 2 3 6 4" xfId="1569"/>
    <cellStyle name="Обычный 2 3 6 4 2" xfId="5793"/>
    <cellStyle name="Обычный 2 3 6 4 2 2" xfId="14241"/>
    <cellStyle name="Обычный 2 3 6 4 2 2 2" xfId="31138"/>
    <cellStyle name="Обычный 2 3 6 4 2 3" xfId="22690"/>
    <cellStyle name="Обычный 2 3 6 4 3" xfId="10017"/>
    <cellStyle name="Обычный 2 3 6 4 3 2" xfId="26914"/>
    <cellStyle name="Обычный 2 3 6 4 4" xfId="18466"/>
    <cellStyle name="Обычный 2 3 6 5" xfId="2977"/>
    <cellStyle name="Обычный 2 3 6 5 2" xfId="7201"/>
    <cellStyle name="Обычный 2 3 6 5 2 2" xfId="15649"/>
    <cellStyle name="Обычный 2 3 6 5 2 2 2" xfId="32546"/>
    <cellStyle name="Обычный 2 3 6 5 2 3" xfId="24098"/>
    <cellStyle name="Обычный 2 3 6 5 3" xfId="11425"/>
    <cellStyle name="Обычный 2 3 6 5 3 2" xfId="28322"/>
    <cellStyle name="Обычный 2 3 6 5 4" xfId="19874"/>
    <cellStyle name="Обычный 2 3 6 6" xfId="4385"/>
    <cellStyle name="Обычный 2 3 6 6 2" xfId="12833"/>
    <cellStyle name="Обычный 2 3 6 6 2 2" xfId="29730"/>
    <cellStyle name="Обычный 2 3 6 6 3" xfId="21282"/>
    <cellStyle name="Обычный 2 3 6 7" xfId="8609"/>
    <cellStyle name="Обычный 2 3 6 7 2" xfId="25506"/>
    <cellStyle name="Обычный 2 3 6 8" xfId="17058"/>
    <cellStyle name="Обычный 2 3 6 9" xfId="33955"/>
    <cellStyle name="Обычный 2 3 7" xfId="454"/>
    <cellStyle name="Обычный 2 3 7 2" xfId="1185"/>
    <cellStyle name="Обычный 2 3 7 2 2" xfId="2594"/>
    <cellStyle name="Обычный 2 3 7 2 2 2" xfId="6818"/>
    <cellStyle name="Обычный 2 3 7 2 2 2 2" xfId="15266"/>
    <cellStyle name="Обычный 2 3 7 2 2 2 2 2" xfId="32163"/>
    <cellStyle name="Обычный 2 3 7 2 2 2 3" xfId="23715"/>
    <cellStyle name="Обычный 2 3 7 2 2 3" xfId="11042"/>
    <cellStyle name="Обычный 2 3 7 2 2 3 2" xfId="27939"/>
    <cellStyle name="Обычный 2 3 7 2 2 4" xfId="19491"/>
    <cellStyle name="Обычный 2 3 7 2 3" xfId="4002"/>
    <cellStyle name="Обычный 2 3 7 2 3 2" xfId="8226"/>
    <cellStyle name="Обычный 2 3 7 2 3 2 2" xfId="16674"/>
    <cellStyle name="Обычный 2 3 7 2 3 2 2 2" xfId="33571"/>
    <cellStyle name="Обычный 2 3 7 2 3 2 3" xfId="25123"/>
    <cellStyle name="Обычный 2 3 7 2 3 3" xfId="12450"/>
    <cellStyle name="Обычный 2 3 7 2 3 3 2" xfId="29347"/>
    <cellStyle name="Обычный 2 3 7 2 3 4" xfId="20899"/>
    <cellStyle name="Обычный 2 3 7 2 4" xfId="5410"/>
    <cellStyle name="Обычный 2 3 7 2 4 2" xfId="13858"/>
    <cellStyle name="Обычный 2 3 7 2 4 2 2" xfId="30755"/>
    <cellStyle name="Обычный 2 3 7 2 4 3" xfId="22307"/>
    <cellStyle name="Обычный 2 3 7 2 5" xfId="9634"/>
    <cellStyle name="Обычный 2 3 7 2 5 2" xfId="26531"/>
    <cellStyle name="Обычный 2 3 7 2 6" xfId="18083"/>
    <cellStyle name="Обычный 2 3 7 3" xfId="1890"/>
    <cellStyle name="Обычный 2 3 7 3 2" xfId="6114"/>
    <cellStyle name="Обычный 2 3 7 3 2 2" xfId="14562"/>
    <cellStyle name="Обычный 2 3 7 3 2 2 2" xfId="31459"/>
    <cellStyle name="Обычный 2 3 7 3 2 3" xfId="23011"/>
    <cellStyle name="Обычный 2 3 7 3 3" xfId="10338"/>
    <cellStyle name="Обычный 2 3 7 3 3 2" xfId="27235"/>
    <cellStyle name="Обычный 2 3 7 3 4" xfId="18787"/>
    <cellStyle name="Обычный 2 3 7 4" xfId="3298"/>
    <cellStyle name="Обычный 2 3 7 4 2" xfId="7522"/>
    <cellStyle name="Обычный 2 3 7 4 2 2" xfId="15970"/>
    <cellStyle name="Обычный 2 3 7 4 2 2 2" xfId="32867"/>
    <cellStyle name="Обычный 2 3 7 4 2 3" xfId="24419"/>
    <cellStyle name="Обычный 2 3 7 4 3" xfId="11746"/>
    <cellStyle name="Обычный 2 3 7 4 3 2" xfId="28643"/>
    <cellStyle name="Обычный 2 3 7 4 4" xfId="20195"/>
    <cellStyle name="Обычный 2 3 7 5" xfId="4706"/>
    <cellStyle name="Обычный 2 3 7 5 2" xfId="13154"/>
    <cellStyle name="Обычный 2 3 7 5 2 2" xfId="30051"/>
    <cellStyle name="Обычный 2 3 7 5 3" xfId="21603"/>
    <cellStyle name="Обычный 2 3 7 6" xfId="8930"/>
    <cellStyle name="Обычный 2 3 7 6 2" xfId="25827"/>
    <cellStyle name="Обычный 2 3 7 7" xfId="17379"/>
    <cellStyle name="Обычный 2 3 7 8" xfId="34276"/>
    <cellStyle name="Обычный 2 3 8" xfId="833"/>
    <cellStyle name="Обычный 2 3 8 2" xfId="2242"/>
    <cellStyle name="Обычный 2 3 8 2 2" xfId="6466"/>
    <cellStyle name="Обычный 2 3 8 2 2 2" xfId="14914"/>
    <cellStyle name="Обычный 2 3 8 2 2 2 2" xfId="31811"/>
    <cellStyle name="Обычный 2 3 8 2 2 3" xfId="23363"/>
    <cellStyle name="Обычный 2 3 8 2 3" xfId="10690"/>
    <cellStyle name="Обычный 2 3 8 2 3 2" xfId="27587"/>
    <cellStyle name="Обычный 2 3 8 2 4" xfId="19139"/>
    <cellStyle name="Обычный 2 3 8 3" xfId="3650"/>
    <cellStyle name="Обычный 2 3 8 3 2" xfId="7874"/>
    <cellStyle name="Обычный 2 3 8 3 2 2" xfId="16322"/>
    <cellStyle name="Обычный 2 3 8 3 2 2 2" xfId="33219"/>
    <cellStyle name="Обычный 2 3 8 3 2 3" xfId="24771"/>
    <cellStyle name="Обычный 2 3 8 3 3" xfId="12098"/>
    <cellStyle name="Обычный 2 3 8 3 3 2" xfId="28995"/>
    <cellStyle name="Обычный 2 3 8 3 4" xfId="20547"/>
    <cellStyle name="Обычный 2 3 8 4" xfId="5058"/>
    <cellStyle name="Обычный 2 3 8 4 2" xfId="13506"/>
    <cellStyle name="Обычный 2 3 8 4 2 2" xfId="30403"/>
    <cellStyle name="Обычный 2 3 8 4 3" xfId="21955"/>
    <cellStyle name="Обычный 2 3 8 5" xfId="9282"/>
    <cellStyle name="Обычный 2 3 8 5 2" xfId="26179"/>
    <cellStyle name="Обычный 2 3 8 6" xfId="17731"/>
    <cellStyle name="Обычный 2 3 9" xfId="1538"/>
    <cellStyle name="Обычный 2 3 9 2" xfId="5762"/>
    <cellStyle name="Обычный 2 3 9 2 2" xfId="14210"/>
    <cellStyle name="Обычный 2 3 9 2 2 2" xfId="31107"/>
    <cellStyle name="Обычный 2 3 9 2 3" xfId="22659"/>
    <cellStyle name="Обычный 2 3 9 3" xfId="9986"/>
    <cellStyle name="Обычный 2 3 9 3 2" xfId="26883"/>
    <cellStyle name="Обычный 2 3 9 4" xfId="18435"/>
    <cellStyle name="Обычный 2 3_Отчет за 2015 год" xfId="72"/>
    <cellStyle name="Обычный 2 4" xfId="73"/>
    <cellStyle name="Обычный 2 4 10" xfId="4386"/>
    <cellStyle name="Обычный 2 4 10 2" xfId="12834"/>
    <cellStyle name="Обычный 2 4 10 2 2" xfId="29731"/>
    <cellStyle name="Обычный 2 4 10 3" xfId="21283"/>
    <cellStyle name="Обычный 2 4 11" xfId="8610"/>
    <cellStyle name="Обычный 2 4 11 2" xfId="25507"/>
    <cellStyle name="Обычный 2 4 12" xfId="17059"/>
    <cellStyle name="Обычный 2 4 13" xfId="33956"/>
    <cellStyle name="Обычный 2 4 2" xfId="74"/>
    <cellStyle name="Обычный 2 4 2 10" xfId="8611"/>
    <cellStyle name="Обычный 2 4 2 10 2" xfId="25508"/>
    <cellStyle name="Обычный 2 4 2 11" xfId="17060"/>
    <cellStyle name="Обычный 2 4 2 12" xfId="33957"/>
    <cellStyle name="Обычный 2 4 2 2" xfId="75"/>
    <cellStyle name="Обычный 2 4 2 2 10" xfId="17061"/>
    <cellStyle name="Обычный 2 4 2 2 11" xfId="33958"/>
    <cellStyle name="Обычный 2 4 2 2 2" xfId="76"/>
    <cellStyle name="Обычный 2 4 2 2 2 10" xfId="33959"/>
    <cellStyle name="Обычный 2 4 2 2 2 2" xfId="77"/>
    <cellStyle name="Обычный 2 4 2 2 2 2 2" xfId="490"/>
    <cellStyle name="Обычный 2 4 2 2 2 2 2 2" xfId="1221"/>
    <cellStyle name="Обычный 2 4 2 2 2 2 2 2 2" xfId="2630"/>
    <cellStyle name="Обычный 2 4 2 2 2 2 2 2 2 2" xfId="6854"/>
    <cellStyle name="Обычный 2 4 2 2 2 2 2 2 2 2 2" xfId="15302"/>
    <cellStyle name="Обычный 2 4 2 2 2 2 2 2 2 2 2 2" xfId="32199"/>
    <cellStyle name="Обычный 2 4 2 2 2 2 2 2 2 2 3" xfId="23751"/>
    <cellStyle name="Обычный 2 4 2 2 2 2 2 2 2 3" xfId="11078"/>
    <cellStyle name="Обычный 2 4 2 2 2 2 2 2 2 3 2" xfId="27975"/>
    <cellStyle name="Обычный 2 4 2 2 2 2 2 2 2 4" xfId="19527"/>
    <cellStyle name="Обычный 2 4 2 2 2 2 2 2 3" xfId="4038"/>
    <cellStyle name="Обычный 2 4 2 2 2 2 2 2 3 2" xfId="8262"/>
    <cellStyle name="Обычный 2 4 2 2 2 2 2 2 3 2 2" xfId="16710"/>
    <cellStyle name="Обычный 2 4 2 2 2 2 2 2 3 2 2 2" xfId="33607"/>
    <cellStyle name="Обычный 2 4 2 2 2 2 2 2 3 2 3" xfId="25159"/>
    <cellStyle name="Обычный 2 4 2 2 2 2 2 2 3 3" xfId="12486"/>
    <cellStyle name="Обычный 2 4 2 2 2 2 2 2 3 3 2" xfId="29383"/>
    <cellStyle name="Обычный 2 4 2 2 2 2 2 2 3 4" xfId="20935"/>
    <cellStyle name="Обычный 2 4 2 2 2 2 2 2 4" xfId="5446"/>
    <cellStyle name="Обычный 2 4 2 2 2 2 2 2 4 2" xfId="13894"/>
    <cellStyle name="Обычный 2 4 2 2 2 2 2 2 4 2 2" xfId="30791"/>
    <cellStyle name="Обычный 2 4 2 2 2 2 2 2 4 3" xfId="22343"/>
    <cellStyle name="Обычный 2 4 2 2 2 2 2 2 5" xfId="9670"/>
    <cellStyle name="Обычный 2 4 2 2 2 2 2 2 5 2" xfId="26567"/>
    <cellStyle name="Обычный 2 4 2 2 2 2 2 2 6" xfId="18119"/>
    <cellStyle name="Обычный 2 4 2 2 2 2 2 3" xfId="1926"/>
    <cellStyle name="Обычный 2 4 2 2 2 2 2 3 2" xfId="6150"/>
    <cellStyle name="Обычный 2 4 2 2 2 2 2 3 2 2" xfId="14598"/>
    <cellStyle name="Обычный 2 4 2 2 2 2 2 3 2 2 2" xfId="31495"/>
    <cellStyle name="Обычный 2 4 2 2 2 2 2 3 2 3" xfId="23047"/>
    <cellStyle name="Обычный 2 4 2 2 2 2 2 3 3" xfId="10374"/>
    <cellStyle name="Обычный 2 4 2 2 2 2 2 3 3 2" xfId="27271"/>
    <cellStyle name="Обычный 2 4 2 2 2 2 2 3 4" xfId="18823"/>
    <cellStyle name="Обычный 2 4 2 2 2 2 2 4" xfId="3334"/>
    <cellStyle name="Обычный 2 4 2 2 2 2 2 4 2" xfId="7558"/>
    <cellStyle name="Обычный 2 4 2 2 2 2 2 4 2 2" xfId="16006"/>
    <cellStyle name="Обычный 2 4 2 2 2 2 2 4 2 2 2" xfId="32903"/>
    <cellStyle name="Обычный 2 4 2 2 2 2 2 4 2 3" xfId="24455"/>
    <cellStyle name="Обычный 2 4 2 2 2 2 2 4 3" xfId="11782"/>
    <cellStyle name="Обычный 2 4 2 2 2 2 2 4 3 2" xfId="28679"/>
    <cellStyle name="Обычный 2 4 2 2 2 2 2 4 4" xfId="20231"/>
    <cellStyle name="Обычный 2 4 2 2 2 2 2 5" xfId="4742"/>
    <cellStyle name="Обычный 2 4 2 2 2 2 2 5 2" xfId="13190"/>
    <cellStyle name="Обычный 2 4 2 2 2 2 2 5 2 2" xfId="30087"/>
    <cellStyle name="Обычный 2 4 2 2 2 2 2 5 3" xfId="21639"/>
    <cellStyle name="Обычный 2 4 2 2 2 2 2 6" xfId="8966"/>
    <cellStyle name="Обычный 2 4 2 2 2 2 2 6 2" xfId="25863"/>
    <cellStyle name="Обычный 2 4 2 2 2 2 2 7" xfId="17415"/>
    <cellStyle name="Обычный 2 4 2 2 2 2 2 8" xfId="34312"/>
    <cellStyle name="Обычный 2 4 2 2 2 2 3" xfId="869"/>
    <cellStyle name="Обычный 2 4 2 2 2 2 3 2" xfId="2278"/>
    <cellStyle name="Обычный 2 4 2 2 2 2 3 2 2" xfId="6502"/>
    <cellStyle name="Обычный 2 4 2 2 2 2 3 2 2 2" xfId="14950"/>
    <cellStyle name="Обычный 2 4 2 2 2 2 3 2 2 2 2" xfId="31847"/>
    <cellStyle name="Обычный 2 4 2 2 2 2 3 2 2 3" xfId="23399"/>
    <cellStyle name="Обычный 2 4 2 2 2 2 3 2 3" xfId="10726"/>
    <cellStyle name="Обычный 2 4 2 2 2 2 3 2 3 2" xfId="27623"/>
    <cellStyle name="Обычный 2 4 2 2 2 2 3 2 4" xfId="19175"/>
    <cellStyle name="Обычный 2 4 2 2 2 2 3 3" xfId="3686"/>
    <cellStyle name="Обычный 2 4 2 2 2 2 3 3 2" xfId="7910"/>
    <cellStyle name="Обычный 2 4 2 2 2 2 3 3 2 2" xfId="16358"/>
    <cellStyle name="Обычный 2 4 2 2 2 2 3 3 2 2 2" xfId="33255"/>
    <cellStyle name="Обычный 2 4 2 2 2 2 3 3 2 3" xfId="24807"/>
    <cellStyle name="Обычный 2 4 2 2 2 2 3 3 3" xfId="12134"/>
    <cellStyle name="Обычный 2 4 2 2 2 2 3 3 3 2" xfId="29031"/>
    <cellStyle name="Обычный 2 4 2 2 2 2 3 3 4" xfId="20583"/>
    <cellStyle name="Обычный 2 4 2 2 2 2 3 4" xfId="5094"/>
    <cellStyle name="Обычный 2 4 2 2 2 2 3 4 2" xfId="13542"/>
    <cellStyle name="Обычный 2 4 2 2 2 2 3 4 2 2" xfId="30439"/>
    <cellStyle name="Обычный 2 4 2 2 2 2 3 4 3" xfId="21991"/>
    <cellStyle name="Обычный 2 4 2 2 2 2 3 5" xfId="9318"/>
    <cellStyle name="Обычный 2 4 2 2 2 2 3 5 2" xfId="26215"/>
    <cellStyle name="Обычный 2 4 2 2 2 2 3 6" xfId="17767"/>
    <cellStyle name="Обычный 2 4 2 2 2 2 4" xfId="1574"/>
    <cellStyle name="Обычный 2 4 2 2 2 2 4 2" xfId="5798"/>
    <cellStyle name="Обычный 2 4 2 2 2 2 4 2 2" xfId="14246"/>
    <cellStyle name="Обычный 2 4 2 2 2 2 4 2 2 2" xfId="31143"/>
    <cellStyle name="Обычный 2 4 2 2 2 2 4 2 3" xfId="22695"/>
    <cellStyle name="Обычный 2 4 2 2 2 2 4 3" xfId="10022"/>
    <cellStyle name="Обычный 2 4 2 2 2 2 4 3 2" xfId="26919"/>
    <cellStyle name="Обычный 2 4 2 2 2 2 4 4" xfId="18471"/>
    <cellStyle name="Обычный 2 4 2 2 2 2 5" xfId="2982"/>
    <cellStyle name="Обычный 2 4 2 2 2 2 5 2" xfId="7206"/>
    <cellStyle name="Обычный 2 4 2 2 2 2 5 2 2" xfId="15654"/>
    <cellStyle name="Обычный 2 4 2 2 2 2 5 2 2 2" xfId="32551"/>
    <cellStyle name="Обычный 2 4 2 2 2 2 5 2 3" xfId="24103"/>
    <cellStyle name="Обычный 2 4 2 2 2 2 5 3" xfId="11430"/>
    <cellStyle name="Обычный 2 4 2 2 2 2 5 3 2" xfId="28327"/>
    <cellStyle name="Обычный 2 4 2 2 2 2 5 4" xfId="19879"/>
    <cellStyle name="Обычный 2 4 2 2 2 2 6" xfId="4390"/>
    <cellStyle name="Обычный 2 4 2 2 2 2 6 2" xfId="12838"/>
    <cellStyle name="Обычный 2 4 2 2 2 2 6 2 2" xfId="29735"/>
    <cellStyle name="Обычный 2 4 2 2 2 2 6 3" xfId="21287"/>
    <cellStyle name="Обычный 2 4 2 2 2 2 7" xfId="8614"/>
    <cellStyle name="Обычный 2 4 2 2 2 2 7 2" xfId="25511"/>
    <cellStyle name="Обычный 2 4 2 2 2 2 8" xfId="17063"/>
    <cellStyle name="Обычный 2 4 2 2 2 2 9" xfId="33960"/>
    <cellStyle name="Обычный 2 4 2 2 2 3" xfId="489"/>
    <cellStyle name="Обычный 2 4 2 2 2 3 2" xfId="1220"/>
    <cellStyle name="Обычный 2 4 2 2 2 3 2 2" xfId="2629"/>
    <cellStyle name="Обычный 2 4 2 2 2 3 2 2 2" xfId="6853"/>
    <cellStyle name="Обычный 2 4 2 2 2 3 2 2 2 2" xfId="15301"/>
    <cellStyle name="Обычный 2 4 2 2 2 3 2 2 2 2 2" xfId="32198"/>
    <cellStyle name="Обычный 2 4 2 2 2 3 2 2 2 3" xfId="23750"/>
    <cellStyle name="Обычный 2 4 2 2 2 3 2 2 3" xfId="11077"/>
    <cellStyle name="Обычный 2 4 2 2 2 3 2 2 3 2" xfId="27974"/>
    <cellStyle name="Обычный 2 4 2 2 2 3 2 2 4" xfId="19526"/>
    <cellStyle name="Обычный 2 4 2 2 2 3 2 3" xfId="4037"/>
    <cellStyle name="Обычный 2 4 2 2 2 3 2 3 2" xfId="8261"/>
    <cellStyle name="Обычный 2 4 2 2 2 3 2 3 2 2" xfId="16709"/>
    <cellStyle name="Обычный 2 4 2 2 2 3 2 3 2 2 2" xfId="33606"/>
    <cellStyle name="Обычный 2 4 2 2 2 3 2 3 2 3" xfId="25158"/>
    <cellStyle name="Обычный 2 4 2 2 2 3 2 3 3" xfId="12485"/>
    <cellStyle name="Обычный 2 4 2 2 2 3 2 3 3 2" xfId="29382"/>
    <cellStyle name="Обычный 2 4 2 2 2 3 2 3 4" xfId="20934"/>
    <cellStyle name="Обычный 2 4 2 2 2 3 2 4" xfId="5445"/>
    <cellStyle name="Обычный 2 4 2 2 2 3 2 4 2" xfId="13893"/>
    <cellStyle name="Обычный 2 4 2 2 2 3 2 4 2 2" xfId="30790"/>
    <cellStyle name="Обычный 2 4 2 2 2 3 2 4 3" xfId="22342"/>
    <cellStyle name="Обычный 2 4 2 2 2 3 2 5" xfId="9669"/>
    <cellStyle name="Обычный 2 4 2 2 2 3 2 5 2" xfId="26566"/>
    <cellStyle name="Обычный 2 4 2 2 2 3 2 6" xfId="18118"/>
    <cellStyle name="Обычный 2 4 2 2 2 3 3" xfId="1925"/>
    <cellStyle name="Обычный 2 4 2 2 2 3 3 2" xfId="6149"/>
    <cellStyle name="Обычный 2 4 2 2 2 3 3 2 2" xfId="14597"/>
    <cellStyle name="Обычный 2 4 2 2 2 3 3 2 2 2" xfId="31494"/>
    <cellStyle name="Обычный 2 4 2 2 2 3 3 2 3" xfId="23046"/>
    <cellStyle name="Обычный 2 4 2 2 2 3 3 3" xfId="10373"/>
    <cellStyle name="Обычный 2 4 2 2 2 3 3 3 2" xfId="27270"/>
    <cellStyle name="Обычный 2 4 2 2 2 3 3 4" xfId="18822"/>
    <cellStyle name="Обычный 2 4 2 2 2 3 4" xfId="3333"/>
    <cellStyle name="Обычный 2 4 2 2 2 3 4 2" xfId="7557"/>
    <cellStyle name="Обычный 2 4 2 2 2 3 4 2 2" xfId="16005"/>
    <cellStyle name="Обычный 2 4 2 2 2 3 4 2 2 2" xfId="32902"/>
    <cellStyle name="Обычный 2 4 2 2 2 3 4 2 3" xfId="24454"/>
    <cellStyle name="Обычный 2 4 2 2 2 3 4 3" xfId="11781"/>
    <cellStyle name="Обычный 2 4 2 2 2 3 4 3 2" xfId="28678"/>
    <cellStyle name="Обычный 2 4 2 2 2 3 4 4" xfId="20230"/>
    <cellStyle name="Обычный 2 4 2 2 2 3 5" xfId="4741"/>
    <cellStyle name="Обычный 2 4 2 2 2 3 5 2" xfId="13189"/>
    <cellStyle name="Обычный 2 4 2 2 2 3 5 2 2" xfId="30086"/>
    <cellStyle name="Обычный 2 4 2 2 2 3 5 3" xfId="21638"/>
    <cellStyle name="Обычный 2 4 2 2 2 3 6" xfId="8965"/>
    <cellStyle name="Обычный 2 4 2 2 2 3 6 2" xfId="25862"/>
    <cellStyle name="Обычный 2 4 2 2 2 3 7" xfId="17414"/>
    <cellStyle name="Обычный 2 4 2 2 2 3 8" xfId="34311"/>
    <cellStyle name="Обычный 2 4 2 2 2 4" xfId="868"/>
    <cellStyle name="Обычный 2 4 2 2 2 4 2" xfId="2277"/>
    <cellStyle name="Обычный 2 4 2 2 2 4 2 2" xfId="6501"/>
    <cellStyle name="Обычный 2 4 2 2 2 4 2 2 2" xfId="14949"/>
    <cellStyle name="Обычный 2 4 2 2 2 4 2 2 2 2" xfId="31846"/>
    <cellStyle name="Обычный 2 4 2 2 2 4 2 2 3" xfId="23398"/>
    <cellStyle name="Обычный 2 4 2 2 2 4 2 3" xfId="10725"/>
    <cellStyle name="Обычный 2 4 2 2 2 4 2 3 2" xfId="27622"/>
    <cellStyle name="Обычный 2 4 2 2 2 4 2 4" xfId="19174"/>
    <cellStyle name="Обычный 2 4 2 2 2 4 3" xfId="3685"/>
    <cellStyle name="Обычный 2 4 2 2 2 4 3 2" xfId="7909"/>
    <cellStyle name="Обычный 2 4 2 2 2 4 3 2 2" xfId="16357"/>
    <cellStyle name="Обычный 2 4 2 2 2 4 3 2 2 2" xfId="33254"/>
    <cellStyle name="Обычный 2 4 2 2 2 4 3 2 3" xfId="24806"/>
    <cellStyle name="Обычный 2 4 2 2 2 4 3 3" xfId="12133"/>
    <cellStyle name="Обычный 2 4 2 2 2 4 3 3 2" xfId="29030"/>
    <cellStyle name="Обычный 2 4 2 2 2 4 3 4" xfId="20582"/>
    <cellStyle name="Обычный 2 4 2 2 2 4 4" xfId="5093"/>
    <cellStyle name="Обычный 2 4 2 2 2 4 4 2" xfId="13541"/>
    <cellStyle name="Обычный 2 4 2 2 2 4 4 2 2" xfId="30438"/>
    <cellStyle name="Обычный 2 4 2 2 2 4 4 3" xfId="21990"/>
    <cellStyle name="Обычный 2 4 2 2 2 4 5" xfId="9317"/>
    <cellStyle name="Обычный 2 4 2 2 2 4 5 2" xfId="26214"/>
    <cellStyle name="Обычный 2 4 2 2 2 4 6" xfId="17766"/>
    <cellStyle name="Обычный 2 4 2 2 2 5" xfId="1573"/>
    <cellStyle name="Обычный 2 4 2 2 2 5 2" xfId="5797"/>
    <cellStyle name="Обычный 2 4 2 2 2 5 2 2" xfId="14245"/>
    <cellStyle name="Обычный 2 4 2 2 2 5 2 2 2" xfId="31142"/>
    <cellStyle name="Обычный 2 4 2 2 2 5 2 3" xfId="22694"/>
    <cellStyle name="Обычный 2 4 2 2 2 5 3" xfId="10021"/>
    <cellStyle name="Обычный 2 4 2 2 2 5 3 2" xfId="26918"/>
    <cellStyle name="Обычный 2 4 2 2 2 5 4" xfId="18470"/>
    <cellStyle name="Обычный 2 4 2 2 2 6" xfId="2981"/>
    <cellStyle name="Обычный 2 4 2 2 2 6 2" xfId="7205"/>
    <cellStyle name="Обычный 2 4 2 2 2 6 2 2" xfId="15653"/>
    <cellStyle name="Обычный 2 4 2 2 2 6 2 2 2" xfId="32550"/>
    <cellStyle name="Обычный 2 4 2 2 2 6 2 3" xfId="24102"/>
    <cellStyle name="Обычный 2 4 2 2 2 6 3" xfId="11429"/>
    <cellStyle name="Обычный 2 4 2 2 2 6 3 2" xfId="28326"/>
    <cellStyle name="Обычный 2 4 2 2 2 6 4" xfId="19878"/>
    <cellStyle name="Обычный 2 4 2 2 2 7" xfId="4389"/>
    <cellStyle name="Обычный 2 4 2 2 2 7 2" xfId="12837"/>
    <cellStyle name="Обычный 2 4 2 2 2 7 2 2" xfId="29734"/>
    <cellStyle name="Обычный 2 4 2 2 2 7 3" xfId="21286"/>
    <cellStyle name="Обычный 2 4 2 2 2 8" xfId="8613"/>
    <cellStyle name="Обычный 2 4 2 2 2 8 2" xfId="25510"/>
    <cellStyle name="Обычный 2 4 2 2 2 9" xfId="17062"/>
    <cellStyle name="Обычный 2 4 2 2 3" xfId="78"/>
    <cellStyle name="Обычный 2 4 2 2 3 2" xfId="491"/>
    <cellStyle name="Обычный 2 4 2 2 3 2 2" xfId="1222"/>
    <cellStyle name="Обычный 2 4 2 2 3 2 2 2" xfId="2631"/>
    <cellStyle name="Обычный 2 4 2 2 3 2 2 2 2" xfId="6855"/>
    <cellStyle name="Обычный 2 4 2 2 3 2 2 2 2 2" xfId="15303"/>
    <cellStyle name="Обычный 2 4 2 2 3 2 2 2 2 2 2" xfId="32200"/>
    <cellStyle name="Обычный 2 4 2 2 3 2 2 2 2 3" xfId="23752"/>
    <cellStyle name="Обычный 2 4 2 2 3 2 2 2 3" xfId="11079"/>
    <cellStyle name="Обычный 2 4 2 2 3 2 2 2 3 2" xfId="27976"/>
    <cellStyle name="Обычный 2 4 2 2 3 2 2 2 4" xfId="19528"/>
    <cellStyle name="Обычный 2 4 2 2 3 2 2 3" xfId="4039"/>
    <cellStyle name="Обычный 2 4 2 2 3 2 2 3 2" xfId="8263"/>
    <cellStyle name="Обычный 2 4 2 2 3 2 2 3 2 2" xfId="16711"/>
    <cellStyle name="Обычный 2 4 2 2 3 2 2 3 2 2 2" xfId="33608"/>
    <cellStyle name="Обычный 2 4 2 2 3 2 2 3 2 3" xfId="25160"/>
    <cellStyle name="Обычный 2 4 2 2 3 2 2 3 3" xfId="12487"/>
    <cellStyle name="Обычный 2 4 2 2 3 2 2 3 3 2" xfId="29384"/>
    <cellStyle name="Обычный 2 4 2 2 3 2 2 3 4" xfId="20936"/>
    <cellStyle name="Обычный 2 4 2 2 3 2 2 4" xfId="5447"/>
    <cellStyle name="Обычный 2 4 2 2 3 2 2 4 2" xfId="13895"/>
    <cellStyle name="Обычный 2 4 2 2 3 2 2 4 2 2" xfId="30792"/>
    <cellStyle name="Обычный 2 4 2 2 3 2 2 4 3" xfId="22344"/>
    <cellStyle name="Обычный 2 4 2 2 3 2 2 5" xfId="9671"/>
    <cellStyle name="Обычный 2 4 2 2 3 2 2 5 2" xfId="26568"/>
    <cellStyle name="Обычный 2 4 2 2 3 2 2 6" xfId="18120"/>
    <cellStyle name="Обычный 2 4 2 2 3 2 3" xfId="1927"/>
    <cellStyle name="Обычный 2 4 2 2 3 2 3 2" xfId="6151"/>
    <cellStyle name="Обычный 2 4 2 2 3 2 3 2 2" xfId="14599"/>
    <cellStyle name="Обычный 2 4 2 2 3 2 3 2 2 2" xfId="31496"/>
    <cellStyle name="Обычный 2 4 2 2 3 2 3 2 3" xfId="23048"/>
    <cellStyle name="Обычный 2 4 2 2 3 2 3 3" xfId="10375"/>
    <cellStyle name="Обычный 2 4 2 2 3 2 3 3 2" xfId="27272"/>
    <cellStyle name="Обычный 2 4 2 2 3 2 3 4" xfId="18824"/>
    <cellStyle name="Обычный 2 4 2 2 3 2 4" xfId="3335"/>
    <cellStyle name="Обычный 2 4 2 2 3 2 4 2" xfId="7559"/>
    <cellStyle name="Обычный 2 4 2 2 3 2 4 2 2" xfId="16007"/>
    <cellStyle name="Обычный 2 4 2 2 3 2 4 2 2 2" xfId="32904"/>
    <cellStyle name="Обычный 2 4 2 2 3 2 4 2 3" xfId="24456"/>
    <cellStyle name="Обычный 2 4 2 2 3 2 4 3" xfId="11783"/>
    <cellStyle name="Обычный 2 4 2 2 3 2 4 3 2" xfId="28680"/>
    <cellStyle name="Обычный 2 4 2 2 3 2 4 4" xfId="20232"/>
    <cellStyle name="Обычный 2 4 2 2 3 2 5" xfId="4743"/>
    <cellStyle name="Обычный 2 4 2 2 3 2 5 2" xfId="13191"/>
    <cellStyle name="Обычный 2 4 2 2 3 2 5 2 2" xfId="30088"/>
    <cellStyle name="Обычный 2 4 2 2 3 2 5 3" xfId="21640"/>
    <cellStyle name="Обычный 2 4 2 2 3 2 6" xfId="8967"/>
    <cellStyle name="Обычный 2 4 2 2 3 2 6 2" xfId="25864"/>
    <cellStyle name="Обычный 2 4 2 2 3 2 7" xfId="17416"/>
    <cellStyle name="Обычный 2 4 2 2 3 2 8" xfId="34313"/>
    <cellStyle name="Обычный 2 4 2 2 3 3" xfId="870"/>
    <cellStyle name="Обычный 2 4 2 2 3 3 2" xfId="2279"/>
    <cellStyle name="Обычный 2 4 2 2 3 3 2 2" xfId="6503"/>
    <cellStyle name="Обычный 2 4 2 2 3 3 2 2 2" xfId="14951"/>
    <cellStyle name="Обычный 2 4 2 2 3 3 2 2 2 2" xfId="31848"/>
    <cellStyle name="Обычный 2 4 2 2 3 3 2 2 3" xfId="23400"/>
    <cellStyle name="Обычный 2 4 2 2 3 3 2 3" xfId="10727"/>
    <cellStyle name="Обычный 2 4 2 2 3 3 2 3 2" xfId="27624"/>
    <cellStyle name="Обычный 2 4 2 2 3 3 2 4" xfId="19176"/>
    <cellStyle name="Обычный 2 4 2 2 3 3 3" xfId="3687"/>
    <cellStyle name="Обычный 2 4 2 2 3 3 3 2" xfId="7911"/>
    <cellStyle name="Обычный 2 4 2 2 3 3 3 2 2" xfId="16359"/>
    <cellStyle name="Обычный 2 4 2 2 3 3 3 2 2 2" xfId="33256"/>
    <cellStyle name="Обычный 2 4 2 2 3 3 3 2 3" xfId="24808"/>
    <cellStyle name="Обычный 2 4 2 2 3 3 3 3" xfId="12135"/>
    <cellStyle name="Обычный 2 4 2 2 3 3 3 3 2" xfId="29032"/>
    <cellStyle name="Обычный 2 4 2 2 3 3 3 4" xfId="20584"/>
    <cellStyle name="Обычный 2 4 2 2 3 3 4" xfId="5095"/>
    <cellStyle name="Обычный 2 4 2 2 3 3 4 2" xfId="13543"/>
    <cellStyle name="Обычный 2 4 2 2 3 3 4 2 2" xfId="30440"/>
    <cellStyle name="Обычный 2 4 2 2 3 3 4 3" xfId="21992"/>
    <cellStyle name="Обычный 2 4 2 2 3 3 5" xfId="9319"/>
    <cellStyle name="Обычный 2 4 2 2 3 3 5 2" xfId="26216"/>
    <cellStyle name="Обычный 2 4 2 2 3 3 6" xfId="17768"/>
    <cellStyle name="Обычный 2 4 2 2 3 4" xfId="1575"/>
    <cellStyle name="Обычный 2 4 2 2 3 4 2" xfId="5799"/>
    <cellStyle name="Обычный 2 4 2 2 3 4 2 2" xfId="14247"/>
    <cellStyle name="Обычный 2 4 2 2 3 4 2 2 2" xfId="31144"/>
    <cellStyle name="Обычный 2 4 2 2 3 4 2 3" xfId="22696"/>
    <cellStyle name="Обычный 2 4 2 2 3 4 3" xfId="10023"/>
    <cellStyle name="Обычный 2 4 2 2 3 4 3 2" xfId="26920"/>
    <cellStyle name="Обычный 2 4 2 2 3 4 4" xfId="18472"/>
    <cellStyle name="Обычный 2 4 2 2 3 5" xfId="2983"/>
    <cellStyle name="Обычный 2 4 2 2 3 5 2" xfId="7207"/>
    <cellStyle name="Обычный 2 4 2 2 3 5 2 2" xfId="15655"/>
    <cellStyle name="Обычный 2 4 2 2 3 5 2 2 2" xfId="32552"/>
    <cellStyle name="Обычный 2 4 2 2 3 5 2 3" xfId="24104"/>
    <cellStyle name="Обычный 2 4 2 2 3 5 3" xfId="11431"/>
    <cellStyle name="Обычный 2 4 2 2 3 5 3 2" xfId="28328"/>
    <cellStyle name="Обычный 2 4 2 2 3 5 4" xfId="19880"/>
    <cellStyle name="Обычный 2 4 2 2 3 6" xfId="4391"/>
    <cellStyle name="Обычный 2 4 2 2 3 6 2" xfId="12839"/>
    <cellStyle name="Обычный 2 4 2 2 3 6 2 2" xfId="29736"/>
    <cellStyle name="Обычный 2 4 2 2 3 6 3" xfId="21288"/>
    <cellStyle name="Обычный 2 4 2 2 3 7" xfId="8615"/>
    <cellStyle name="Обычный 2 4 2 2 3 7 2" xfId="25512"/>
    <cellStyle name="Обычный 2 4 2 2 3 8" xfId="17064"/>
    <cellStyle name="Обычный 2 4 2 2 3 9" xfId="33961"/>
    <cellStyle name="Обычный 2 4 2 2 4" xfId="488"/>
    <cellStyle name="Обычный 2 4 2 2 4 2" xfId="1219"/>
    <cellStyle name="Обычный 2 4 2 2 4 2 2" xfId="2628"/>
    <cellStyle name="Обычный 2 4 2 2 4 2 2 2" xfId="6852"/>
    <cellStyle name="Обычный 2 4 2 2 4 2 2 2 2" xfId="15300"/>
    <cellStyle name="Обычный 2 4 2 2 4 2 2 2 2 2" xfId="32197"/>
    <cellStyle name="Обычный 2 4 2 2 4 2 2 2 3" xfId="23749"/>
    <cellStyle name="Обычный 2 4 2 2 4 2 2 3" xfId="11076"/>
    <cellStyle name="Обычный 2 4 2 2 4 2 2 3 2" xfId="27973"/>
    <cellStyle name="Обычный 2 4 2 2 4 2 2 4" xfId="19525"/>
    <cellStyle name="Обычный 2 4 2 2 4 2 3" xfId="4036"/>
    <cellStyle name="Обычный 2 4 2 2 4 2 3 2" xfId="8260"/>
    <cellStyle name="Обычный 2 4 2 2 4 2 3 2 2" xfId="16708"/>
    <cellStyle name="Обычный 2 4 2 2 4 2 3 2 2 2" xfId="33605"/>
    <cellStyle name="Обычный 2 4 2 2 4 2 3 2 3" xfId="25157"/>
    <cellStyle name="Обычный 2 4 2 2 4 2 3 3" xfId="12484"/>
    <cellStyle name="Обычный 2 4 2 2 4 2 3 3 2" xfId="29381"/>
    <cellStyle name="Обычный 2 4 2 2 4 2 3 4" xfId="20933"/>
    <cellStyle name="Обычный 2 4 2 2 4 2 4" xfId="5444"/>
    <cellStyle name="Обычный 2 4 2 2 4 2 4 2" xfId="13892"/>
    <cellStyle name="Обычный 2 4 2 2 4 2 4 2 2" xfId="30789"/>
    <cellStyle name="Обычный 2 4 2 2 4 2 4 3" xfId="22341"/>
    <cellStyle name="Обычный 2 4 2 2 4 2 5" xfId="9668"/>
    <cellStyle name="Обычный 2 4 2 2 4 2 5 2" xfId="26565"/>
    <cellStyle name="Обычный 2 4 2 2 4 2 6" xfId="18117"/>
    <cellStyle name="Обычный 2 4 2 2 4 3" xfId="1924"/>
    <cellStyle name="Обычный 2 4 2 2 4 3 2" xfId="6148"/>
    <cellStyle name="Обычный 2 4 2 2 4 3 2 2" xfId="14596"/>
    <cellStyle name="Обычный 2 4 2 2 4 3 2 2 2" xfId="31493"/>
    <cellStyle name="Обычный 2 4 2 2 4 3 2 3" xfId="23045"/>
    <cellStyle name="Обычный 2 4 2 2 4 3 3" xfId="10372"/>
    <cellStyle name="Обычный 2 4 2 2 4 3 3 2" xfId="27269"/>
    <cellStyle name="Обычный 2 4 2 2 4 3 4" xfId="18821"/>
    <cellStyle name="Обычный 2 4 2 2 4 4" xfId="3332"/>
    <cellStyle name="Обычный 2 4 2 2 4 4 2" xfId="7556"/>
    <cellStyle name="Обычный 2 4 2 2 4 4 2 2" xfId="16004"/>
    <cellStyle name="Обычный 2 4 2 2 4 4 2 2 2" xfId="32901"/>
    <cellStyle name="Обычный 2 4 2 2 4 4 2 3" xfId="24453"/>
    <cellStyle name="Обычный 2 4 2 2 4 4 3" xfId="11780"/>
    <cellStyle name="Обычный 2 4 2 2 4 4 3 2" xfId="28677"/>
    <cellStyle name="Обычный 2 4 2 2 4 4 4" xfId="20229"/>
    <cellStyle name="Обычный 2 4 2 2 4 5" xfId="4740"/>
    <cellStyle name="Обычный 2 4 2 2 4 5 2" xfId="13188"/>
    <cellStyle name="Обычный 2 4 2 2 4 5 2 2" xfId="30085"/>
    <cellStyle name="Обычный 2 4 2 2 4 5 3" xfId="21637"/>
    <cellStyle name="Обычный 2 4 2 2 4 6" xfId="8964"/>
    <cellStyle name="Обычный 2 4 2 2 4 6 2" xfId="25861"/>
    <cellStyle name="Обычный 2 4 2 2 4 7" xfId="17413"/>
    <cellStyle name="Обычный 2 4 2 2 4 8" xfId="34310"/>
    <cellStyle name="Обычный 2 4 2 2 5" xfId="867"/>
    <cellStyle name="Обычный 2 4 2 2 5 2" xfId="2276"/>
    <cellStyle name="Обычный 2 4 2 2 5 2 2" xfId="6500"/>
    <cellStyle name="Обычный 2 4 2 2 5 2 2 2" xfId="14948"/>
    <cellStyle name="Обычный 2 4 2 2 5 2 2 2 2" xfId="31845"/>
    <cellStyle name="Обычный 2 4 2 2 5 2 2 3" xfId="23397"/>
    <cellStyle name="Обычный 2 4 2 2 5 2 3" xfId="10724"/>
    <cellStyle name="Обычный 2 4 2 2 5 2 3 2" xfId="27621"/>
    <cellStyle name="Обычный 2 4 2 2 5 2 4" xfId="19173"/>
    <cellStyle name="Обычный 2 4 2 2 5 3" xfId="3684"/>
    <cellStyle name="Обычный 2 4 2 2 5 3 2" xfId="7908"/>
    <cellStyle name="Обычный 2 4 2 2 5 3 2 2" xfId="16356"/>
    <cellStyle name="Обычный 2 4 2 2 5 3 2 2 2" xfId="33253"/>
    <cellStyle name="Обычный 2 4 2 2 5 3 2 3" xfId="24805"/>
    <cellStyle name="Обычный 2 4 2 2 5 3 3" xfId="12132"/>
    <cellStyle name="Обычный 2 4 2 2 5 3 3 2" xfId="29029"/>
    <cellStyle name="Обычный 2 4 2 2 5 3 4" xfId="20581"/>
    <cellStyle name="Обычный 2 4 2 2 5 4" xfId="5092"/>
    <cellStyle name="Обычный 2 4 2 2 5 4 2" xfId="13540"/>
    <cellStyle name="Обычный 2 4 2 2 5 4 2 2" xfId="30437"/>
    <cellStyle name="Обычный 2 4 2 2 5 4 3" xfId="21989"/>
    <cellStyle name="Обычный 2 4 2 2 5 5" xfId="9316"/>
    <cellStyle name="Обычный 2 4 2 2 5 5 2" xfId="26213"/>
    <cellStyle name="Обычный 2 4 2 2 5 6" xfId="17765"/>
    <cellStyle name="Обычный 2 4 2 2 6" xfId="1572"/>
    <cellStyle name="Обычный 2 4 2 2 6 2" xfId="5796"/>
    <cellStyle name="Обычный 2 4 2 2 6 2 2" xfId="14244"/>
    <cellStyle name="Обычный 2 4 2 2 6 2 2 2" xfId="31141"/>
    <cellStyle name="Обычный 2 4 2 2 6 2 3" xfId="22693"/>
    <cellStyle name="Обычный 2 4 2 2 6 3" xfId="10020"/>
    <cellStyle name="Обычный 2 4 2 2 6 3 2" xfId="26917"/>
    <cellStyle name="Обычный 2 4 2 2 6 4" xfId="18469"/>
    <cellStyle name="Обычный 2 4 2 2 7" xfId="2980"/>
    <cellStyle name="Обычный 2 4 2 2 7 2" xfId="7204"/>
    <cellStyle name="Обычный 2 4 2 2 7 2 2" xfId="15652"/>
    <cellStyle name="Обычный 2 4 2 2 7 2 2 2" xfId="32549"/>
    <cellStyle name="Обычный 2 4 2 2 7 2 3" xfId="24101"/>
    <cellStyle name="Обычный 2 4 2 2 7 3" xfId="11428"/>
    <cellStyle name="Обычный 2 4 2 2 7 3 2" xfId="28325"/>
    <cellStyle name="Обычный 2 4 2 2 7 4" xfId="19877"/>
    <cellStyle name="Обычный 2 4 2 2 8" xfId="4388"/>
    <cellStyle name="Обычный 2 4 2 2 8 2" xfId="12836"/>
    <cellStyle name="Обычный 2 4 2 2 8 2 2" xfId="29733"/>
    <cellStyle name="Обычный 2 4 2 2 8 3" xfId="21285"/>
    <cellStyle name="Обычный 2 4 2 2 9" xfId="8612"/>
    <cellStyle name="Обычный 2 4 2 2 9 2" xfId="25509"/>
    <cellStyle name="Обычный 2 4 2 3" xfId="79"/>
    <cellStyle name="Обычный 2 4 2 3 10" xfId="33962"/>
    <cellStyle name="Обычный 2 4 2 3 2" xfId="80"/>
    <cellStyle name="Обычный 2 4 2 3 2 2" xfId="493"/>
    <cellStyle name="Обычный 2 4 2 3 2 2 2" xfId="1224"/>
    <cellStyle name="Обычный 2 4 2 3 2 2 2 2" xfId="2633"/>
    <cellStyle name="Обычный 2 4 2 3 2 2 2 2 2" xfId="6857"/>
    <cellStyle name="Обычный 2 4 2 3 2 2 2 2 2 2" xfId="15305"/>
    <cellStyle name="Обычный 2 4 2 3 2 2 2 2 2 2 2" xfId="32202"/>
    <cellStyle name="Обычный 2 4 2 3 2 2 2 2 2 3" xfId="23754"/>
    <cellStyle name="Обычный 2 4 2 3 2 2 2 2 3" xfId="11081"/>
    <cellStyle name="Обычный 2 4 2 3 2 2 2 2 3 2" xfId="27978"/>
    <cellStyle name="Обычный 2 4 2 3 2 2 2 2 4" xfId="19530"/>
    <cellStyle name="Обычный 2 4 2 3 2 2 2 3" xfId="4041"/>
    <cellStyle name="Обычный 2 4 2 3 2 2 2 3 2" xfId="8265"/>
    <cellStyle name="Обычный 2 4 2 3 2 2 2 3 2 2" xfId="16713"/>
    <cellStyle name="Обычный 2 4 2 3 2 2 2 3 2 2 2" xfId="33610"/>
    <cellStyle name="Обычный 2 4 2 3 2 2 2 3 2 3" xfId="25162"/>
    <cellStyle name="Обычный 2 4 2 3 2 2 2 3 3" xfId="12489"/>
    <cellStyle name="Обычный 2 4 2 3 2 2 2 3 3 2" xfId="29386"/>
    <cellStyle name="Обычный 2 4 2 3 2 2 2 3 4" xfId="20938"/>
    <cellStyle name="Обычный 2 4 2 3 2 2 2 4" xfId="5449"/>
    <cellStyle name="Обычный 2 4 2 3 2 2 2 4 2" xfId="13897"/>
    <cellStyle name="Обычный 2 4 2 3 2 2 2 4 2 2" xfId="30794"/>
    <cellStyle name="Обычный 2 4 2 3 2 2 2 4 3" xfId="22346"/>
    <cellStyle name="Обычный 2 4 2 3 2 2 2 5" xfId="9673"/>
    <cellStyle name="Обычный 2 4 2 3 2 2 2 5 2" xfId="26570"/>
    <cellStyle name="Обычный 2 4 2 3 2 2 2 6" xfId="18122"/>
    <cellStyle name="Обычный 2 4 2 3 2 2 3" xfId="1929"/>
    <cellStyle name="Обычный 2 4 2 3 2 2 3 2" xfId="6153"/>
    <cellStyle name="Обычный 2 4 2 3 2 2 3 2 2" xfId="14601"/>
    <cellStyle name="Обычный 2 4 2 3 2 2 3 2 2 2" xfId="31498"/>
    <cellStyle name="Обычный 2 4 2 3 2 2 3 2 3" xfId="23050"/>
    <cellStyle name="Обычный 2 4 2 3 2 2 3 3" xfId="10377"/>
    <cellStyle name="Обычный 2 4 2 3 2 2 3 3 2" xfId="27274"/>
    <cellStyle name="Обычный 2 4 2 3 2 2 3 4" xfId="18826"/>
    <cellStyle name="Обычный 2 4 2 3 2 2 4" xfId="3337"/>
    <cellStyle name="Обычный 2 4 2 3 2 2 4 2" xfId="7561"/>
    <cellStyle name="Обычный 2 4 2 3 2 2 4 2 2" xfId="16009"/>
    <cellStyle name="Обычный 2 4 2 3 2 2 4 2 2 2" xfId="32906"/>
    <cellStyle name="Обычный 2 4 2 3 2 2 4 2 3" xfId="24458"/>
    <cellStyle name="Обычный 2 4 2 3 2 2 4 3" xfId="11785"/>
    <cellStyle name="Обычный 2 4 2 3 2 2 4 3 2" xfId="28682"/>
    <cellStyle name="Обычный 2 4 2 3 2 2 4 4" xfId="20234"/>
    <cellStyle name="Обычный 2 4 2 3 2 2 5" xfId="4745"/>
    <cellStyle name="Обычный 2 4 2 3 2 2 5 2" xfId="13193"/>
    <cellStyle name="Обычный 2 4 2 3 2 2 5 2 2" xfId="30090"/>
    <cellStyle name="Обычный 2 4 2 3 2 2 5 3" xfId="21642"/>
    <cellStyle name="Обычный 2 4 2 3 2 2 6" xfId="8969"/>
    <cellStyle name="Обычный 2 4 2 3 2 2 6 2" xfId="25866"/>
    <cellStyle name="Обычный 2 4 2 3 2 2 7" xfId="17418"/>
    <cellStyle name="Обычный 2 4 2 3 2 2 8" xfId="34315"/>
    <cellStyle name="Обычный 2 4 2 3 2 3" xfId="872"/>
    <cellStyle name="Обычный 2 4 2 3 2 3 2" xfId="2281"/>
    <cellStyle name="Обычный 2 4 2 3 2 3 2 2" xfId="6505"/>
    <cellStyle name="Обычный 2 4 2 3 2 3 2 2 2" xfId="14953"/>
    <cellStyle name="Обычный 2 4 2 3 2 3 2 2 2 2" xfId="31850"/>
    <cellStyle name="Обычный 2 4 2 3 2 3 2 2 3" xfId="23402"/>
    <cellStyle name="Обычный 2 4 2 3 2 3 2 3" xfId="10729"/>
    <cellStyle name="Обычный 2 4 2 3 2 3 2 3 2" xfId="27626"/>
    <cellStyle name="Обычный 2 4 2 3 2 3 2 4" xfId="19178"/>
    <cellStyle name="Обычный 2 4 2 3 2 3 3" xfId="3689"/>
    <cellStyle name="Обычный 2 4 2 3 2 3 3 2" xfId="7913"/>
    <cellStyle name="Обычный 2 4 2 3 2 3 3 2 2" xfId="16361"/>
    <cellStyle name="Обычный 2 4 2 3 2 3 3 2 2 2" xfId="33258"/>
    <cellStyle name="Обычный 2 4 2 3 2 3 3 2 3" xfId="24810"/>
    <cellStyle name="Обычный 2 4 2 3 2 3 3 3" xfId="12137"/>
    <cellStyle name="Обычный 2 4 2 3 2 3 3 3 2" xfId="29034"/>
    <cellStyle name="Обычный 2 4 2 3 2 3 3 4" xfId="20586"/>
    <cellStyle name="Обычный 2 4 2 3 2 3 4" xfId="5097"/>
    <cellStyle name="Обычный 2 4 2 3 2 3 4 2" xfId="13545"/>
    <cellStyle name="Обычный 2 4 2 3 2 3 4 2 2" xfId="30442"/>
    <cellStyle name="Обычный 2 4 2 3 2 3 4 3" xfId="21994"/>
    <cellStyle name="Обычный 2 4 2 3 2 3 5" xfId="9321"/>
    <cellStyle name="Обычный 2 4 2 3 2 3 5 2" xfId="26218"/>
    <cellStyle name="Обычный 2 4 2 3 2 3 6" xfId="17770"/>
    <cellStyle name="Обычный 2 4 2 3 2 4" xfId="1577"/>
    <cellStyle name="Обычный 2 4 2 3 2 4 2" xfId="5801"/>
    <cellStyle name="Обычный 2 4 2 3 2 4 2 2" xfId="14249"/>
    <cellStyle name="Обычный 2 4 2 3 2 4 2 2 2" xfId="31146"/>
    <cellStyle name="Обычный 2 4 2 3 2 4 2 3" xfId="22698"/>
    <cellStyle name="Обычный 2 4 2 3 2 4 3" xfId="10025"/>
    <cellStyle name="Обычный 2 4 2 3 2 4 3 2" xfId="26922"/>
    <cellStyle name="Обычный 2 4 2 3 2 4 4" xfId="18474"/>
    <cellStyle name="Обычный 2 4 2 3 2 5" xfId="2985"/>
    <cellStyle name="Обычный 2 4 2 3 2 5 2" xfId="7209"/>
    <cellStyle name="Обычный 2 4 2 3 2 5 2 2" xfId="15657"/>
    <cellStyle name="Обычный 2 4 2 3 2 5 2 2 2" xfId="32554"/>
    <cellStyle name="Обычный 2 4 2 3 2 5 2 3" xfId="24106"/>
    <cellStyle name="Обычный 2 4 2 3 2 5 3" xfId="11433"/>
    <cellStyle name="Обычный 2 4 2 3 2 5 3 2" xfId="28330"/>
    <cellStyle name="Обычный 2 4 2 3 2 5 4" xfId="19882"/>
    <cellStyle name="Обычный 2 4 2 3 2 6" xfId="4393"/>
    <cellStyle name="Обычный 2 4 2 3 2 6 2" xfId="12841"/>
    <cellStyle name="Обычный 2 4 2 3 2 6 2 2" xfId="29738"/>
    <cellStyle name="Обычный 2 4 2 3 2 6 3" xfId="21290"/>
    <cellStyle name="Обычный 2 4 2 3 2 7" xfId="8617"/>
    <cellStyle name="Обычный 2 4 2 3 2 7 2" xfId="25514"/>
    <cellStyle name="Обычный 2 4 2 3 2 8" xfId="17066"/>
    <cellStyle name="Обычный 2 4 2 3 2 9" xfId="33963"/>
    <cellStyle name="Обычный 2 4 2 3 3" xfId="492"/>
    <cellStyle name="Обычный 2 4 2 3 3 2" xfId="1223"/>
    <cellStyle name="Обычный 2 4 2 3 3 2 2" xfId="2632"/>
    <cellStyle name="Обычный 2 4 2 3 3 2 2 2" xfId="6856"/>
    <cellStyle name="Обычный 2 4 2 3 3 2 2 2 2" xfId="15304"/>
    <cellStyle name="Обычный 2 4 2 3 3 2 2 2 2 2" xfId="32201"/>
    <cellStyle name="Обычный 2 4 2 3 3 2 2 2 3" xfId="23753"/>
    <cellStyle name="Обычный 2 4 2 3 3 2 2 3" xfId="11080"/>
    <cellStyle name="Обычный 2 4 2 3 3 2 2 3 2" xfId="27977"/>
    <cellStyle name="Обычный 2 4 2 3 3 2 2 4" xfId="19529"/>
    <cellStyle name="Обычный 2 4 2 3 3 2 3" xfId="4040"/>
    <cellStyle name="Обычный 2 4 2 3 3 2 3 2" xfId="8264"/>
    <cellStyle name="Обычный 2 4 2 3 3 2 3 2 2" xfId="16712"/>
    <cellStyle name="Обычный 2 4 2 3 3 2 3 2 2 2" xfId="33609"/>
    <cellStyle name="Обычный 2 4 2 3 3 2 3 2 3" xfId="25161"/>
    <cellStyle name="Обычный 2 4 2 3 3 2 3 3" xfId="12488"/>
    <cellStyle name="Обычный 2 4 2 3 3 2 3 3 2" xfId="29385"/>
    <cellStyle name="Обычный 2 4 2 3 3 2 3 4" xfId="20937"/>
    <cellStyle name="Обычный 2 4 2 3 3 2 4" xfId="5448"/>
    <cellStyle name="Обычный 2 4 2 3 3 2 4 2" xfId="13896"/>
    <cellStyle name="Обычный 2 4 2 3 3 2 4 2 2" xfId="30793"/>
    <cellStyle name="Обычный 2 4 2 3 3 2 4 3" xfId="22345"/>
    <cellStyle name="Обычный 2 4 2 3 3 2 5" xfId="9672"/>
    <cellStyle name="Обычный 2 4 2 3 3 2 5 2" xfId="26569"/>
    <cellStyle name="Обычный 2 4 2 3 3 2 6" xfId="18121"/>
    <cellStyle name="Обычный 2 4 2 3 3 3" xfId="1928"/>
    <cellStyle name="Обычный 2 4 2 3 3 3 2" xfId="6152"/>
    <cellStyle name="Обычный 2 4 2 3 3 3 2 2" xfId="14600"/>
    <cellStyle name="Обычный 2 4 2 3 3 3 2 2 2" xfId="31497"/>
    <cellStyle name="Обычный 2 4 2 3 3 3 2 3" xfId="23049"/>
    <cellStyle name="Обычный 2 4 2 3 3 3 3" xfId="10376"/>
    <cellStyle name="Обычный 2 4 2 3 3 3 3 2" xfId="27273"/>
    <cellStyle name="Обычный 2 4 2 3 3 3 4" xfId="18825"/>
    <cellStyle name="Обычный 2 4 2 3 3 4" xfId="3336"/>
    <cellStyle name="Обычный 2 4 2 3 3 4 2" xfId="7560"/>
    <cellStyle name="Обычный 2 4 2 3 3 4 2 2" xfId="16008"/>
    <cellStyle name="Обычный 2 4 2 3 3 4 2 2 2" xfId="32905"/>
    <cellStyle name="Обычный 2 4 2 3 3 4 2 3" xfId="24457"/>
    <cellStyle name="Обычный 2 4 2 3 3 4 3" xfId="11784"/>
    <cellStyle name="Обычный 2 4 2 3 3 4 3 2" xfId="28681"/>
    <cellStyle name="Обычный 2 4 2 3 3 4 4" xfId="20233"/>
    <cellStyle name="Обычный 2 4 2 3 3 5" xfId="4744"/>
    <cellStyle name="Обычный 2 4 2 3 3 5 2" xfId="13192"/>
    <cellStyle name="Обычный 2 4 2 3 3 5 2 2" xfId="30089"/>
    <cellStyle name="Обычный 2 4 2 3 3 5 3" xfId="21641"/>
    <cellStyle name="Обычный 2 4 2 3 3 6" xfId="8968"/>
    <cellStyle name="Обычный 2 4 2 3 3 6 2" xfId="25865"/>
    <cellStyle name="Обычный 2 4 2 3 3 7" xfId="17417"/>
    <cellStyle name="Обычный 2 4 2 3 3 8" xfId="34314"/>
    <cellStyle name="Обычный 2 4 2 3 4" xfId="871"/>
    <cellStyle name="Обычный 2 4 2 3 4 2" xfId="2280"/>
    <cellStyle name="Обычный 2 4 2 3 4 2 2" xfId="6504"/>
    <cellStyle name="Обычный 2 4 2 3 4 2 2 2" xfId="14952"/>
    <cellStyle name="Обычный 2 4 2 3 4 2 2 2 2" xfId="31849"/>
    <cellStyle name="Обычный 2 4 2 3 4 2 2 3" xfId="23401"/>
    <cellStyle name="Обычный 2 4 2 3 4 2 3" xfId="10728"/>
    <cellStyle name="Обычный 2 4 2 3 4 2 3 2" xfId="27625"/>
    <cellStyle name="Обычный 2 4 2 3 4 2 4" xfId="19177"/>
    <cellStyle name="Обычный 2 4 2 3 4 3" xfId="3688"/>
    <cellStyle name="Обычный 2 4 2 3 4 3 2" xfId="7912"/>
    <cellStyle name="Обычный 2 4 2 3 4 3 2 2" xfId="16360"/>
    <cellStyle name="Обычный 2 4 2 3 4 3 2 2 2" xfId="33257"/>
    <cellStyle name="Обычный 2 4 2 3 4 3 2 3" xfId="24809"/>
    <cellStyle name="Обычный 2 4 2 3 4 3 3" xfId="12136"/>
    <cellStyle name="Обычный 2 4 2 3 4 3 3 2" xfId="29033"/>
    <cellStyle name="Обычный 2 4 2 3 4 3 4" xfId="20585"/>
    <cellStyle name="Обычный 2 4 2 3 4 4" xfId="5096"/>
    <cellStyle name="Обычный 2 4 2 3 4 4 2" xfId="13544"/>
    <cellStyle name="Обычный 2 4 2 3 4 4 2 2" xfId="30441"/>
    <cellStyle name="Обычный 2 4 2 3 4 4 3" xfId="21993"/>
    <cellStyle name="Обычный 2 4 2 3 4 5" xfId="9320"/>
    <cellStyle name="Обычный 2 4 2 3 4 5 2" xfId="26217"/>
    <cellStyle name="Обычный 2 4 2 3 4 6" xfId="17769"/>
    <cellStyle name="Обычный 2 4 2 3 5" xfId="1576"/>
    <cellStyle name="Обычный 2 4 2 3 5 2" xfId="5800"/>
    <cellStyle name="Обычный 2 4 2 3 5 2 2" xfId="14248"/>
    <cellStyle name="Обычный 2 4 2 3 5 2 2 2" xfId="31145"/>
    <cellStyle name="Обычный 2 4 2 3 5 2 3" xfId="22697"/>
    <cellStyle name="Обычный 2 4 2 3 5 3" xfId="10024"/>
    <cellStyle name="Обычный 2 4 2 3 5 3 2" xfId="26921"/>
    <cellStyle name="Обычный 2 4 2 3 5 4" xfId="18473"/>
    <cellStyle name="Обычный 2 4 2 3 6" xfId="2984"/>
    <cellStyle name="Обычный 2 4 2 3 6 2" xfId="7208"/>
    <cellStyle name="Обычный 2 4 2 3 6 2 2" xfId="15656"/>
    <cellStyle name="Обычный 2 4 2 3 6 2 2 2" xfId="32553"/>
    <cellStyle name="Обычный 2 4 2 3 6 2 3" xfId="24105"/>
    <cellStyle name="Обычный 2 4 2 3 6 3" xfId="11432"/>
    <cellStyle name="Обычный 2 4 2 3 6 3 2" xfId="28329"/>
    <cellStyle name="Обычный 2 4 2 3 6 4" xfId="19881"/>
    <cellStyle name="Обычный 2 4 2 3 7" xfId="4392"/>
    <cellStyle name="Обычный 2 4 2 3 7 2" xfId="12840"/>
    <cellStyle name="Обычный 2 4 2 3 7 2 2" xfId="29737"/>
    <cellStyle name="Обычный 2 4 2 3 7 3" xfId="21289"/>
    <cellStyle name="Обычный 2 4 2 3 8" xfId="8616"/>
    <cellStyle name="Обычный 2 4 2 3 8 2" xfId="25513"/>
    <cellStyle name="Обычный 2 4 2 3 9" xfId="17065"/>
    <cellStyle name="Обычный 2 4 2 4" xfId="81"/>
    <cellStyle name="Обычный 2 4 2 4 2" xfId="494"/>
    <cellStyle name="Обычный 2 4 2 4 2 2" xfId="1225"/>
    <cellStyle name="Обычный 2 4 2 4 2 2 2" xfId="2634"/>
    <cellStyle name="Обычный 2 4 2 4 2 2 2 2" xfId="6858"/>
    <cellStyle name="Обычный 2 4 2 4 2 2 2 2 2" xfId="15306"/>
    <cellStyle name="Обычный 2 4 2 4 2 2 2 2 2 2" xfId="32203"/>
    <cellStyle name="Обычный 2 4 2 4 2 2 2 2 3" xfId="23755"/>
    <cellStyle name="Обычный 2 4 2 4 2 2 2 3" xfId="11082"/>
    <cellStyle name="Обычный 2 4 2 4 2 2 2 3 2" xfId="27979"/>
    <cellStyle name="Обычный 2 4 2 4 2 2 2 4" xfId="19531"/>
    <cellStyle name="Обычный 2 4 2 4 2 2 3" xfId="4042"/>
    <cellStyle name="Обычный 2 4 2 4 2 2 3 2" xfId="8266"/>
    <cellStyle name="Обычный 2 4 2 4 2 2 3 2 2" xfId="16714"/>
    <cellStyle name="Обычный 2 4 2 4 2 2 3 2 2 2" xfId="33611"/>
    <cellStyle name="Обычный 2 4 2 4 2 2 3 2 3" xfId="25163"/>
    <cellStyle name="Обычный 2 4 2 4 2 2 3 3" xfId="12490"/>
    <cellStyle name="Обычный 2 4 2 4 2 2 3 3 2" xfId="29387"/>
    <cellStyle name="Обычный 2 4 2 4 2 2 3 4" xfId="20939"/>
    <cellStyle name="Обычный 2 4 2 4 2 2 4" xfId="5450"/>
    <cellStyle name="Обычный 2 4 2 4 2 2 4 2" xfId="13898"/>
    <cellStyle name="Обычный 2 4 2 4 2 2 4 2 2" xfId="30795"/>
    <cellStyle name="Обычный 2 4 2 4 2 2 4 3" xfId="22347"/>
    <cellStyle name="Обычный 2 4 2 4 2 2 5" xfId="9674"/>
    <cellStyle name="Обычный 2 4 2 4 2 2 5 2" xfId="26571"/>
    <cellStyle name="Обычный 2 4 2 4 2 2 6" xfId="18123"/>
    <cellStyle name="Обычный 2 4 2 4 2 3" xfId="1930"/>
    <cellStyle name="Обычный 2 4 2 4 2 3 2" xfId="6154"/>
    <cellStyle name="Обычный 2 4 2 4 2 3 2 2" xfId="14602"/>
    <cellStyle name="Обычный 2 4 2 4 2 3 2 2 2" xfId="31499"/>
    <cellStyle name="Обычный 2 4 2 4 2 3 2 3" xfId="23051"/>
    <cellStyle name="Обычный 2 4 2 4 2 3 3" xfId="10378"/>
    <cellStyle name="Обычный 2 4 2 4 2 3 3 2" xfId="27275"/>
    <cellStyle name="Обычный 2 4 2 4 2 3 4" xfId="18827"/>
    <cellStyle name="Обычный 2 4 2 4 2 4" xfId="3338"/>
    <cellStyle name="Обычный 2 4 2 4 2 4 2" xfId="7562"/>
    <cellStyle name="Обычный 2 4 2 4 2 4 2 2" xfId="16010"/>
    <cellStyle name="Обычный 2 4 2 4 2 4 2 2 2" xfId="32907"/>
    <cellStyle name="Обычный 2 4 2 4 2 4 2 3" xfId="24459"/>
    <cellStyle name="Обычный 2 4 2 4 2 4 3" xfId="11786"/>
    <cellStyle name="Обычный 2 4 2 4 2 4 3 2" xfId="28683"/>
    <cellStyle name="Обычный 2 4 2 4 2 4 4" xfId="20235"/>
    <cellStyle name="Обычный 2 4 2 4 2 5" xfId="4746"/>
    <cellStyle name="Обычный 2 4 2 4 2 5 2" xfId="13194"/>
    <cellStyle name="Обычный 2 4 2 4 2 5 2 2" xfId="30091"/>
    <cellStyle name="Обычный 2 4 2 4 2 5 3" xfId="21643"/>
    <cellStyle name="Обычный 2 4 2 4 2 6" xfId="8970"/>
    <cellStyle name="Обычный 2 4 2 4 2 6 2" xfId="25867"/>
    <cellStyle name="Обычный 2 4 2 4 2 7" xfId="17419"/>
    <cellStyle name="Обычный 2 4 2 4 2 8" xfId="34316"/>
    <cellStyle name="Обычный 2 4 2 4 3" xfId="873"/>
    <cellStyle name="Обычный 2 4 2 4 3 2" xfId="2282"/>
    <cellStyle name="Обычный 2 4 2 4 3 2 2" xfId="6506"/>
    <cellStyle name="Обычный 2 4 2 4 3 2 2 2" xfId="14954"/>
    <cellStyle name="Обычный 2 4 2 4 3 2 2 2 2" xfId="31851"/>
    <cellStyle name="Обычный 2 4 2 4 3 2 2 3" xfId="23403"/>
    <cellStyle name="Обычный 2 4 2 4 3 2 3" xfId="10730"/>
    <cellStyle name="Обычный 2 4 2 4 3 2 3 2" xfId="27627"/>
    <cellStyle name="Обычный 2 4 2 4 3 2 4" xfId="19179"/>
    <cellStyle name="Обычный 2 4 2 4 3 3" xfId="3690"/>
    <cellStyle name="Обычный 2 4 2 4 3 3 2" xfId="7914"/>
    <cellStyle name="Обычный 2 4 2 4 3 3 2 2" xfId="16362"/>
    <cellStyle name="Обычный 2 4 2 4 3 3 2 2 2" xfId="33259"/>
    <cellStyle name="Обычный 2 4 2 4 3 3 2 3" xfId="24811"/>
    <cellStyle name="Обычный 2 4 2 4 3 3 3" xfId="12138"/>
    <cellStyle name="Обычный 2 4 2 4 3 3 3 2" xfId="29035"/>
    <cellStyle name="Обычный 2 4 2 4 3 3 4" xfId="20587"/>
    <cellStyle name="Обычный 2 4 2 4 3 4" xfId="5098"/>
    <cellStyle name="Обычный 2 4 2 4 3 4 2" xfId="13546"/>
    <cellStyle name="Обычный 2 4 2 4 3 4 2 2" xfId="30443"/>
    <cellStyle name="Обычный 2 4 2 4 3 4 3" xfId="21995"/>
    <cellStyle name="Обычный 2 4 2 4 3 5" xfId="9322"/>
    <cellStyle name="Обычный 2 4 2 4 3 5 2" xfId="26219"/>
    <cellStyle name="Обычный 2 4 2 4 3 6" xfId="17771"/>
    <cellStyle name="Обычный 2 4 2 4 4" xfId="1578"/>
    <cellStyle name="Обычный 2 4 2 4 4 2" xfId="5802"/>
    <cellStyle name="Обычный 2 4 2 4 4 2 2" xfId="14250"/>
    <cellStyle name="Обычный 2 4 2 4 4 2 2 2" xfId="31147"/>
    <cellStyle name="Обычный 2 4 2 4 4 2 3" xfId="22699"/>
    <cellStyle name="Обычный 2 4 2 4 4 3" xfId="10026"/>
    <cellStyle name="Обычный 2 4 2 4 4 3 2" xfId="26923"/>
    <cellStyle name="Обычный 2 4 2 4 4 4" xfId="18475"/>
    <cellStyle name="Обычный 2 4 2 4 5" xfId="2986"/>
    <cellStyle name="Обычный 2 4 2 4 5 2" xfId="7210"/>
    <cellStyle name="Обычный 2 4 2 4 5 2 2" xfId="15658"/>
    <cellStyle name="Обычный 2 4 2 4 5 2 2 2" xfId="32555"/>
    <cellStyle name="Обычный 2 4 2 4 5 2 3" xfId="24107"/>
    <cellStyle name="Обычный 2 4 2 4 5 3" xfId="11434"/>
    <cellStyle name="Обычный 2 4 2 4 5 3 2" xfId="28331"/>
    <cellStyle name="Обычный 2 4 2 4 5 4" xfId="19883"/>
    <cellStyle name="Обычный 2 4 2 4 6" xfId="4394"/>
    <cellStyle name="Обычный 2 4 2 4 6 2" xfId="12842"/>
    <cellStyle name="Обычный 2 4 2 4 6 2 2" xfId="29739"/>
    <cellStyle name="Обычный 2 4 2 4 6 3" xfId="21291"/>
    <cellStyle name="Обычный 2 4 2 4 7" xfId="8618"/>
    <cellStyle name="Обычный 2 4 2 4 7 2" xfId="25515"/>
    <cellStyle name="Обычный 2 4 2 4 8" xfId="17067"/>
    <cellStyle name="Обычный 2 4 2 4 9" xfId="33964"/>
    <cellStyle name="Обычный 2 4 2 5" xfId="487"/>
    <cellStyle name="Обычный 2 4 2 5 2" xfId="1218"/>
    <cellStyle name="Обычный 2 4 2 5 2 2" xfId="2627"/>
    <cellStyle name="Обычный 2 4 2 5 2 2 2" xfId="6851"/>
    <cellStyle name="Обычный 2 4 2 5 2 2 2 2" xfId="15299"/>
    <cellStyle name="Обычный 2 4 2 5 2 2 2 2 2" xfId="32196"/>
    <cellStyle name="Обычный 2 4 2 5 2 2 2 3" xfId="23748"/>
    <cellStyle name="Обычный 2 4 2 5 2 2 3" xfId="11075"/>
    <cellStyle name="Обычный 2 4 2 5 2 2 3 2" xfId="27972"/>
    <cellStyle name="Обычный 2 4 2 5 2 2 4" xfId="19524"/>
    <cellStyle name="Обычный 2 4 2 5 2 3" xfId="4035"/>
    <cellStyle name="Обычный 2 4 2 5 2 3 2" xfId="8259"/>
    <cellStyle name="Обычный 2 4 2 5 2 3 2 2" xfId="16707"/>
    <cellStyle name="Обычный 2 4 2 5 2 3 2 2 2" xfId="33604"/>
    <cellStyle name="Обычный 2 4 2 5 2 3 2 3" xfId="25156"/>
    <cellStyle name="Обычный 2 4 2 5 2 3 3" xfId="12483"/>
    <cellStyle name="Обычный 2 4 2 5 2 3 3 2" xfId="29380"/>
    <cellStyle name="Обычный 2 4 2 5 2 3 4" xfId="20932"/>
    <cellStyle name="Обычный 2 4 2 5 2 4" xfId="5443"/>
    <cellStyle name="Обычный 2 4 2 5 2 4 2" xfId="13891"/>
    <cellStyle name="Обычный 2 4 2 5 2 4 2 2" xfId="30788"/>
    <cellStyle name="Обычный 2 4 2 5 2 4 3" xfId="22340"/>
    <cellStyle name="Обычный 2 4 2 5 2 5" xfId="9667"/>
    <cellStyle name="Обычный 2 4 2 5 2 5 2" xfId="26564"/>
    <cellStyle name="Обычный 2 4 2 5 2 6" xfId="18116"/>
    <cellStyle name="Обычный 2 4 2 5 3" xfId="1923"/>
    <cellStyle name="Обычный 2 4 2 5 3 2" xfId="6147"/>
    <cellStyle name="Обычный 2 4 2 5 3 2 2" xfId="14595"/>
    <cellStyle name="Обычный 2 4 2 5 3 2 2 2" xfId="31492"/>
    <cellStyle name="Обычный 2 4 2 5 3 2 3" xfId="23044"/>
    <cellStyle name="Обычный 2 4 2 5 3 3" xfId="10371"/>
    <cellStyle name="Обычный 2 4 2 5 3 3 2" xfId="27268"/>
    <cellStyle name="Обычный 2 4 2 5 3 4" xfId="18820"/>
    <cellStyle name="Обычный 2 4 2 5 4" xfId="3331"/>
    <cellStyle name="Обычный 2 4 2 5 4 2" xfId="7555"/>
    <cellStyle name="Обычный 2 4 2 5 4 2 2" xfId="16003"/>
    <cellStyle name="Обычный 2 4 2 5 4 2 2 2" xfId="32900"/>
    <cellStyle name="Обычный 2 4 2 5 4 2 3" xfId="24452"/>
    <cellStyle name="Обычный 2 4 2 5 4 3" xfId="11779"/>
    <cellStyle name="Обычный 2 4 2 5 4 3 2" xfId="28676"/>
    <cellStyle name="Обычный 2 4 2 5 4 4" xfId="20228"/>
    <cellStyle name="Обычный 2 4 2 5 5" xfId="4739"/>
    <cellStyle name="Обычный 2 4 2 5 5 2" xfId="13187"/>
    <cellStyle name="Обычный 2 4 2 5 5 2 2" xfId="30084"/>
    <cellStyle name="Обычный 2 4 2 5 5 3" xfId="21636"/>
    <cellStyle name="Обычный 2 4 2 5 6" xfId="8963"/>
    <cellStyle name="Обычный 2 4 2 5 6 2" xfId="25860"/>
    <cellStyle name="Обычный 2 4 2 5 7" xfId="17412"/>
    <cellStyle name="Обычный 2 4 2 5 8" xfId="34309"/>
    <cellStyle name="Обычный 2 4 2 6" xfId="866"/>
    <cellStyle name="Обычный 2 4 2 6 2" xfId="2275"/>
    <cellStyle name="Обычный 2 4 2 6 2 2" xfId="6499"/>
    <cellStyle name="Обычный 2 4 2 6 2 2 2" xfId="14947"/>
    <cellStyle name="Обычный 2 4 2 6 2 2 2 2" xfId="31844"/>
    <cellStyle name="Обычный 2 4 2 6 2 2 3" xfId="23396"/>
    <cellStyle name="Обычный 2 4 2 6 2 3" xfId="10723"/>
    <cellStyle name="Обычный 2 4 2 6 2 3 2" xfId="27620"/>
    <cellStyle name="Обычный 2 4 2 6 2 4" xfId="19172"/>
    <cellStyle name="Обычный 2 4 2 6 3" xfId="3683"/>
    <cellStyle name="Обычный 2 4 2 6 3 2" xfId="7907"/>
    <cellStyle name="Обычный 2 4 2 6 3 2 2" xfId="16355"/>
    <cellStyle name="Обычный 2 4 2 6 3 2 2 2" xfId="33252"/>
    <cellStyle name="Обычный 2 4 2 6 3 2 3" xfId="24804"/>
    <cellStyle name="Обычный 2 4 2 6 3 3" xfId="12131"/>
    <cellStyle name="Обычный 2 4 2 6 3 3 2" xfId="29028"/>
    <cellStyle name="Обычный 2 4 2 6 3 4" xfId="20580"/>
    <cellStyle name="Обычный 2 4 2 6 4" xfId="5091"/>
    <cellStyle name="Обычный 2 4 2 6 4 2" xfId="13539"/>
    <cellStyle name="Обычный 2 4 2 6 4 2 2" xfId="30436"/>
    <cellStyle name="Обычный 2 4 2 6 4 3" xfId="21988"/>
    <cellStyle name="Обычный 2 4 2 6 5" xfId="9315"/>
    <cellStyle name="Обычный 2 4 2 6 5 2" xfId="26212"/>
    <cellStyle name="Обычный 2 4 2 6 6" xfId="17764"/>
    <cellStyle name="Обычный 2 4 2 7" xfId="1571"/>
    <cellStyle name="Обычный 2 4 2 7 2" xfId="5795"/>
    <cellStyle name="Обычный 2 4 2 7 2 2" xfId="14243"/>
    <cellStyle name="Обычный 2 4 2 7 2 2 2" xfId="31140"/>
    <cellStyle name="Обычный 2 4 2 7 2 3" xfId="22692"/>
    <cellStyle name="Обычный 2 4 2 7 3" xfId="10019"/>
    <cellStyle name="Обычный 2 4 2 7 3 2" xfId="26916"/>
    <cellStyle name="Обычный 2 4 2 7 4" xfId="18468"/>
    <cellStyle name="Обычный 2 4 2 8" xfId="2979"/>
    <cellStyle name="Обычный 2 4 2 8 2" xfId="7203"/>
    <cellStyle name="Обычный 2 4 2 8 2 2" xfId="15651"/>
    <cellStyle name="Обычный 2 4 2 8 2 2 2" xfId="32548"/>
    <cellStyle name="Обычный 2 4 2 8 2 3" xfId="24100"/>
    <cellStyle name="Обычный 2 4 2 8 3" xfId="11427"/>
    <cellStyle name="Обычный 2 4 2 8 3 2" xfId="28324"/>
    <cellStyle name="Обычный 2 4 2 8 4" xfId="19876"/>
    <cellStyle name="Обычный 2 4 2 9" xfId="4387"/>
    <cellStyle name="Обычный 2 4 2 9 2" xfId="12835"/>
    <cellStyle name="Обычный 2 4 2 9 2 2" xfId="29732"/>
    <cellStyle name="Обычный 2 4 2 9 3" xfId="21284"/>
    <cellStyle name="Обычный 2 4 3" xfId="82"/>
    <cellStyle name="Обычный 2 4 3 10" xfId="17068"/>
    <cellStyle name="Обычный 2 4 3 11" xfId="33965"/>
    <cellStyle name="Обычный 2 4 3 2" xfId="83"/>
    <cellStyle name="Обычный 2 4 3 2 10" xfId="33966"/>
    <cellStyle name="Обычный 2 4 3 2 2" xfId="84"/>
    <cellStyle name="Обычный 2 4 3 2 2 2" xfId="497"/>
    <cellStyle name="Обычный 2 4 3 2 2 2 2" xfId="1228"/>
    <cellStyle name="Обычный 2 4 3 2 2 2 2 2" xfId="2637"/>
    <cellStyle name="Обычный 2 4 3 2 2 2 2 2 2" xfId="6861"/>
    <cellStyle name="Обычный 2 4 3 2 2 2 2 2 2 2" xfId="15309"/>
    <cellStyle name="Обычный 2 4 3 2 2 2 2 2 2 2 2" xfId="32206"/>
    <cellStyle name="Обычный 2 4 3 2 2 2 2 2 2 3" xfId="23758"/>
    <cellStyle name="Обычный 2 4 3 2 2 2 2 2 3" xfId="11085"/>
    <cellStyle name="Обычный 2 4 3 2 2 2 2 2 3 2" xfId="27982"/>
    <cellStyle name="Обычный 2 4 3 2 2 2 2 2 4" xfId="19534"/>
    <cellStyle name="Обычный 2 4 3 2 2 2 2 3" xfId="4045"/>
    <cellStyle name="Обычный 2 4 3 2 2 2 2 3 2" xfId="8269"/>
    <cellStyle name="Обычный 2 4 3 2 2 2 2 3 2 2" xfId="16717"/>
    <cellStyle name="Обычный 2 4 3 2 2 2 2 3 2 2 2" xfId="33614"/>
    <cellStyle name="Обычный 2 4 3 2 2 2 2 3 2 3" xfId="25166"/>
    <cellStyle name="Обычный 2 4 3 2 2 2 2 3 3" xfId="12493"/>
    <cellStyle name="Обычный 2 4 3 2 2 2 2 3 3 2" xfId="29390"/>
    <cellStyle name="Обычный 2 4 3 2 2 2 2 3 4" xfId="20942"/>
    <cellStyle name="Обычный 2 4 3 2 2 2 2 4" xfId="5453"/>
    <cellStyle name="Обычный 2 4 3 2 2 2 2 4 2" xfId="13901"/>
    <cellStyle name="Обычный 2 4 3 2 2 2 2 4 2 2" xfId="30798"/>
    <cellStyle name="Обычный 2 4 3 2 2 2 2 4 3" xfId="22350"/>
    <cellStyle name="Обычный 2 4 3 2 2 2 2 5" xfId="9677"/>
    <cellStyle name="Обычный 2 4 3 2 2 2 2 5 2" xfId="26574"/>
    <cellStyle name="Обычный 2 4 3 2 2 2 2 6" xfId="18126"/>
    <cellStyle name="Обычный 2 4 3 2 2 2 3" xfId="1933"/>
    <cellStyle name="Обычный 2 4 3 2 2 2 3 2" xfId="6157"/>
    <cellStyle name="Обычный 2 4 3 2 2 2 3 2 2" xfId="14605"/>
    <cellStyle name="Обычный 2 4 3 2 2 2 3 2 2 2" xfId="31502"/>
    <cellStyle name="Обычный 2 4 3 2 2 2 3 2 3" xfId="23054"/>
    <cellStyle name="Обычный 2 4 3 2 2 2 3 3" xfId="10381"/>
    <cellStyle name="Обычный 2 4 3 2 2 2 3 3 2" xfId="27278"/>
    <cellStyle name="Обычный 2 4 3 2 2 2 3 4" xfId="18830"/>
    <cellStyle name="Обычный 2 4 3 2 2 2 4" xfId="3341"/>
    <cellStyle name="Обычный 2 4 3 2 2 2 4 2" xfId="7565"/>
    <cellStyle name="Обычный 2 4 3 2 2 2 4 2 2" xfId="16013"/>
    <cellStyle name="Обычный 2 4 3 2 2 2 4 2 2 2" xfId="32910"/>
    <cellStyle name="Обычный 2 4 3 2 2 2 4 2 3" xfId="24462"/>
    <cellStyle name="Обычный 2 4 3 2 2 2 4 3" xfId="11789"/>
    <cellStyle name="Обычный 2 4 3 2 2 2 4 3 2" xfId="28686"/>
    <cellStyle name="Обычный 2 4 3 2 2 2 4 4" xfId="20238"/>
    <cellStyle name="Обычный 2 4 3 2 2 2 5" xfId="4749"/>
    <cellStyle name="Обычный 2 4 3 2 2 2 5 2" xfId="13197"/>
    <cellStyle name="Обычный 2 4 3 2 2 2 5 2 2" xfId="30094"/>
    <cellStyle name="Обычный 2 4 3 2 2 2 5 3" xfId="21646"/>
    <cellStyle name="Обычный 2 4 3 2 2 2 6" xfId="8973"/>
    <cellStyle name="Обычный 2 4 3 2 2 2 6 2" xfId="25870"/>
    <cellStyle name="Обычный 2 4 3 2 2 2 7" xfId="17422"/>
    <cellStyle name="Обычный 2 4 3 2 2 2 8" xfId="34319"/>
    <cellStyle name="Обычный 2 4 3 2 2 3" xfId="876"/>
    <cellStyle name="Обычный 2 4 3 2 2 3 2" xfId="2285"/>
    <cellStyle name="Обычный 2 4 3 2 2 3 2 2" xfId="6509"/>
    <cellStyle name="Обычный 2 4 3 2 2 3 2 2 2" xfId="14957"/>
    <cellStyle name="Обычный 2 4 3 2 2 3 2 2 2 2" xfId="31854"/>
    <cellStyle name="Обычный 2 4 3 2 2 3 2 2 3" xfId="23406"/>
    <cellStyle name="Обычный 2 4 3 2 2 3 2 3" xfId="10733"/>
    <cellStyle name="Обычный 2 4 3 2 2 3 2 3 2" xfId="27630"/>
    <cellStyle name="Обычный 2 4 3 2 2 3 2 4" xfId="19182"/>
    <cellStyle name="Обычный 2 4 3 2 2 3 3" xfId="3693"/>
    <cellStyle name="Обычный 2 4 3 2 2 3 3 2" xfId="7917"/>
    <cellStyle name="Обычный 2 4 3 2 2 3 3 2 2" xfId="16365"/>
    <cellStyle name="Обычный 2 4 3 2 2 3 3 2 2 2" xfId="33262"/>
    <cellStyle name="Обычный 2 4 3 2 2 3 3 2 3" xfId="24814"/>
    <cellStyle name="Обычный 2 4 3 2 2 3 3 3" xfId="12141"/>
    <cellStyle name="Обычный 2 4 3 2 2 3 3 3 2" xfId="29038"/>
    <cellStyle name="Обычный 2 4 3 2 2 3 3 4" xfId="20590"/>
    <cellStyle name="Обычный 2 4 3 2 2 3 4" xfId="5101"/>
    <cellStyle name="Обычный 2 4 3 2 2 3 4 2" xfId="13549"/>
    <cellStyle name="Обычный 2 4 3 2 2 3 4 2 2" xfId="30446"/>
    <cellStyle name="Обычный 2 4 3 2 2 3 4 3" xfId="21998"/>
    <cellStyle name="Обычный 2 4 3 2 2 3 5" xfId="9325"/>
    <cellStyle name="Обычный 2 4 3 2 2 3 5 2" xfId="26222"/>
    <cellStyle name="Обычный 2 4 3 2 2 3 6" xfId="17774"/>
    <cellStyle name="Обычный 2 4 3 2 2 4" xfId="1581"/>
    <cellStyle name="Обычный 2 4 3 2 2 4 2" xfId="5805"/>
    <cellStyle name="Обычный 2 4 3 2 2 4 2 2" xfId="14253"/>
    <cellStyle name="Обычный 2 4 3 2 2 4 2 2 2" xfId="31150"/>
    <cellStyle name="Обычный 2 4 3 2 2 4 2 3" xfId="22702"/>
    <cellStyle name="Обычный 2 4 3 2 2 4 3" xfId="10029"/>
    <cellStyle name="Обычный 2 4 3 2 2 4 3 2" xfId="26926"/>
    <cellStyle name="Обычный 2 4 3 2 2 4 4" xfId="18478"/>
    <cellStyle name="Обычный 2 4 3 2 2 5" xfId="2989"/>
    <cellStyle name="Обычный 2 4 3 2 2 5 2" xfId="7213"/>
    <cellStyle name="Обычный 2 4 3 2 2 5 2 2" xfId="15661"/>
    <cellStyle name="Обычный 2 4 3 2 2 5 2 2 2" xfId="32558"/>
    <cellStyle name="Обычный 2 4 3 2 2 5 2 3" xfId="24110"/>
    <cellStyle name="Обычный 2 4 3 2 2 5 3" xfId="11437"/>
    <cellStyle name="Обычный 2 4 3 2 2 5 3 2" xfId="28334"/>
    <cellStyle name="Обычный 2 4 3 2 2 5 4" xfId="19886"/>
    <cellStyle name="Обычный 2 4 3 2 2 6" xfId="4397"/>
    <cellStyle name="Обычный 2 4 3 2 2 6 2" xfId="12845"/>
    <cellStyle name="Обычный 2 4 3 2 2 6 2 2" xfId="29742"/>
    <cellStyle name="Обычный 2 4 3 2 2 6 3" xfId="21294"/>
    <cellStyle name="Обычный 2 4 3 2 2 7" xfId="8621"/>
    <cellStyle name="Обычный 2 4 3 2 2 7 2" xfId="25518"/>
    <cellStyle name="Обычный 2 4 3 2 2 8" xfId="17070"/>
    <cellStyle name="Обычный 2 4 3 2 2 9" xfId="33967"/>
    <cellStyle name="Обычный 2 4 3 2 3" xfId="496"/>
    <cellStyle name="Обычный 2 4 3 2 3 2" xfId="1227"/>
    <cellStyle name="Обычный 2 4 3 2 3 2 2" xfId="2636"/>
    <cellStyle name="Обычный 2 4 3 2 3 2 2 2" xfId="6860"/>
    <cellStyle name="Обычный 2 4 3 2 3 2 2 2 2" xfId="15308"/>
    <cellStyle name="Обычный 2 4 3 2 3 2 2 2 2 2" xfId="32205"/>
    <cellStyle name="Обычный 2 4 3 2 3 2 2 2 3" xfId="23757"/>
    <cellStyle name="Обычный 2 4 3 2 3 2 2 3" xfId="11084"/>
    <cellStyle name="Обычный 2 4 3 2 3 2 2 3 2" xfId="27981"/>
    <cellStyle name="Обычный 2 4 3 2 3 2 2 4" xfId="19533"/>
    <cellStyle name="Обычный 2 4 3 2 3 2 3" xfId="4044"/>
    <cellStyle name="Обычный 2 4 3 2 3 2 3 2" xfId="8268"/>
    <cellStyle name="Обычный 2 4 3 2 3 2 3 2 2" xfId="16716"/>
    <cellStyle name="Обычный 2 4 3 2 3 2 3 2 2 2" xfId="33613"/>
    <cellStyle name="Обычный 2 4 3 2 3 2 3 2 3" xfId="25165"/>
    <cellStyle name="Обычный 2 4 3 2 3 2 3 3" xfId="12492"/>
    <cellStyle name="Обычный 2 4 3 2 3 2 3 3 2" xfId="29389"/>
    <cellStyle name="Обычный 2 4 3 2 3 2 3 4" xfId="20941"/>
    <cellStyle name="Обычный 2 4 3 2 3 2 4" xfId="5452"/>
    <cellStyle name="Обычный 2 4 3 2 3 2 4 2" xfId="13900"/>
    <cellStyle name="Обычный 2 4 3 2 3 2 4 2 2" xfId="30797"/>
    <cellStyle name="Обычный 2 4 3 2 3 2 4 3" xfId="22349"/>
    <cellStyle name="Обычный 2 4 3 2 3 2 5" xfId="9676"/>
    <cellStyle name="Обычный 2 4 3 2 3 2 5 2" xfId="26573"/>
    <cellStyle name="Обычный 2 4 3 2 3 2 6" xfId="18125"/>
    <cellStyle name="Обычный 2 4 3 2 3 3" xfId="1932"/>
    <cellStyle name="Обычный 2 4 3 2 3 3 2" xfId="6156"/>
    <cellStyle name="Обычный 2 4 3 2 3 3 2 2" xfId="14604"/>
    <cellStyle name="Обычный 2 4 3 2 3 3 2 2 2" xfId="31501"/>
    <cellStyle name="Обычный 2 4 3 2 3 3 2 3" xfId="23053"/>
    <cellStyle name="Обычный 2 4 3 2 3 3 3" xfId="10380"/>
    <cellStyle name="Обычный 2 4 3 2 3 3 3 2" xfId="27277"/>
    <cellStyle name="Обычный 2 4 3 2 3 3 4" xfId="18829"/>
    <cellStyle name="Обычный 2 4 3 2 3 4" xfId="3340"/>
    <cellStyle name="Обычный 2 4 3 2 3 4 2" xfId="7564"/>
    <cellStyle name="Обычный 2 4 3 2 3 4 2 2" xfId="16012"/>
    <cellStyle name="Обычный 2 4 3 2 3 4 2 2 2" xfId="32909"/>
    <cellStyle name="Обычный 2 4 3 2 3 4 2 3" xfId="24461"/>
    <cellStyle name="Обычный 2 4 3 2 3 4 3" xfId="11788"/>
    <cellStyle name="Обычный 2 4 3 2 3 4 3 2" xfId="28685"/>
    <cellStyle name="Обычный 2 4 3 2 3 4 4" xfId="20237"/>
    <cellStyle name="Обычный 2 4 3 2 3 5" xfId="4748"/>
    <cellStyle name="Обычный 2 4 3 2 3 5 2" xfId="13196"/>
    <cellStyle name="Обычный 2 4 3 2 3 5 2 2" xfId="30093"/>
    <cellStyle name="Обычный 2 4 3 2 3 5 3" xfId="21645"/>
    <cellStyle name="Обычный 2 4 3 2 3 6" xfId="8972"/>
    <cellStyle name="Обычный 2 4 3 2 3 6 2" xfId="25869"/>
    <cellStyle name="Обычный 2 4 3 2 3 7" xfId="17421"/>
    <cellStyle name="Обычный 2 4 3 2 3 8" xfId="34318"/>
    <cellStyle name="Обычный 2 4 3 2 4" xfId="875"/>
    <cellStyle name="Обычный 2 4 3 2 4 2" xfId="2284"/>
    <cellStyle name="Обычный 2 4 3 2 4 2 2" xfId="6508"/>
    <cellStyle name="Обычный 2 4 3 2 4 2 2 2" xfId="14956"/>
    <cellStyle name="Обычный 2 4 3 2 4 2 2 2 2" xfId="31853"/>
    <cellStyle name="Обычный 2 4 3 2 4 2 2 3" xfId="23405"/>
    <cellStyle name="Обычный 2 4 3 2 4 2 3" xfId="10732"/>
    <cellStyle name="Обычный 2 4 3 2 4 2 3 2" xfId="27629"/>
    <cellStyle name="Обычный 2 4 3 2 4 2 4" xfId="19181"/>
    <cellStyle name="Обычный 2 4 3 2 4 3" xfId="3692"/>
    <cellStyle name="Обычный 2 4 3 2 4 3 2" xfId="7916"/>
    <cellStyle name="Обычный 2 4 3 2 4 3 2 2" xfId="16364"/>
    <cellStyle name="Обычный 2 4 3 2 4 3 2 2 2" xfId="33261"/>
    <cellStyle name="Обычный 2 4 3 2 4 3 2 3" xfId="24813"/>
    <cellStyle name="Обычный 2 4 3 2 4 3 3" xfId="12140"/>
    <cellStyle name="Обычный 2 4 3 2 4 3 3 2" xfId="29037"/>
    <cellStyle name="Обычный 2 4 3 2 4 3 4" xfId="20589"/>
    <cellStyle name="Обычный 2 4 3 2 4 4" xfId="5100"/>
    <cellStyle name="Обычный 2 4 3 2 4 4 2" xfId="13548"/>
    <cellStyle name="Обычный 2 4 3 2 4 4 2 2" xfId="30445"/>
    <cellStyle name="Обычный 2 4 3 2 4 4 3" xfId="21997"/>
    <cellStyle name="Обычный 2 4 3 2 4 5" xfId="9324"/>
    <cellStyle name="Обычный 2 4 3 2 4 5 2" xfId="26221"/>
    <cellStyle name="Обычный 2 4 3 2 4 6" xfId="17773"/>
    <cellStyle name="Обычный 2 4 3 2 5" xfId="1580"/>
    <cellStyle name="Обычный 2 4 3 2 5 2" xfId="5804"/>
    <cellStyle name="Обычный 2 4 3 2 5 2 2" xfId="14252"/>
    <cellStyle name="Обычный 2 4 3 2 5 2 2 2" xfId="31149"/>
    <cellStyle name="Обычный 2 4 3 2 5 2 3" xfId="22701"/>
    <cellStyle name="Обычный 2 4 3 2 5 3" xfId="10028"/>
    <cellStyle name="Обычный 2 4 3 2 5 3 2" xfId="26925"/>
    <cellStyle name="Обычный 2 4 3 2 5 4" xfId="18477"/>
    <cellStyle name="Обычный 2 4 3 2 6" xfId="2988"/>
    <cellStyle name="Обычный 2 4 3 2 6 2" xfId="7212"/>
    <cellStyle name="Обычный 2 4 3 2 6 2 2" xfId="15660"/>
    <cellStyle name="Обычный 2 4 3 2 6 2 2 2" xfId="32557"/>
    <cellStyle name="Обычный 2 4 3 2 6 2 3" xfId="24109"/>
    <cellStyle name="Обычный 2 4 3 2 6 3" xfId="11436"/>
    <cellStyle name="Обычный 2 4 3 2 6 3 2" xfId="28333"/>
    <cellStyle name="Обычный 2 4 3 2 6 4" xfId="19885"/>
    <cellStyle name="Обычный 2 4 3 2 7" xfId="4396"/>
    <cellStyle name="Обычный 2 4 3 2 7 2" xfId="12844"/>
    <cellStyle name="Обычный 2 4 3 2 7 2 2" xfId="29741"/>
    <cellStyle name="Обычный 2 4 3 2 7 3" xfId="21293"/>
    <cellStyle name="Обычный 2 4 3 2 8" xfId="8620"/>
    <cellStyle name="Обычный 2 4 3 2 8 2" xfId="25517"/>
    <cellStyle name="Обычный 2 4 3 2 9" xfId="17069"/>
    <cellStyle name="Обычный 2 4 3 3" xfId="85"/>
    <cellStyle name="Обычный 2 4 3 3 2" xfId="498"/>
    <cellStyle name="Обычный 2 4 3 3 2 2" xfId="1229"/>
    <cellStyle name="Обычный 2 4 3 3 2 2 2" xfId="2638"/>
    <cellStyle name="Обычный 2 4 3 3 2 2 2 2" xfId="6862"/>
    <cellStyle name="Обычный 2 4 3 3 2 2 2 2 2" xfId="15310"/>
    <cellStyle name="Обычный 2 4 3 3 2 2 2 2 2 2" xfId="32207"/>
    <cellStyle name="Обычный 2 4 3 3 2 2 2 2 3" xfId="23759"/>
    <cellStyle name="Обычный 2 4 3 3 2 2 2 3" xfId="11086"/>
    <cellStyle name="Обычный 2 4 3 3 2 2 2 3 2" xfId="27983"/>
    <cellStyle name="Обычный 2 4 3 3 2 2 2 4" xfId="19535"/>
    <cellStyle name="Обычный 2 4 3 3 2 2 3" xfId="4046"/>
    <cellStyle name="Обычный 2 4 3 3 2 2 3 2" xfId="8270"/>
    <cellStyle name="Обычный 2 4 3 3 2 2 3 2 2" xfId="16718"/>
    <cellStyle name="Обычный 2 4 3 3 2 2 3 2 2 2" xfId="33615"/>
    <cellStyle name="Обычный 2 4 3 3 2 2 3 2 3" xfId="25167"/>
    <cellStyle name="Обычный 2 4 3 3 2 2 3 3" xfId="12494"/>
    <cellStyle name="Обычный 2 4 3 3 2 2 3 3 2" xfId="29391"/>
    <cellStyle name="Обычный 2 4 3 3 2 2 3 4" xfId="20943"/>
    <cellStyle name="Обычный 2 4 3 3 2 2 4" xfId="5454"/>
    <cellStyle name="Обычный 2 4 3 3 2 2 4 2" xfId="13902"/>
    <cellStyle name="Обычный 2 4 3 3 2 2 4 2 2" xfId="30799"/>
    <cellStyle name="Обычный 2 4 3 3 2 2 4 3" xfId="22351"/>
    <cellStyle name="Обычный 2 4 3 3 2 2 5" xfId="9678"/>
    <cellStyle name="Обычный 2 4 3 3 2 2 5 2" xfId="26575"/>
    <cellStyle name="Обычный 2 4 3 3 2 2 6" xfId="18127"/>
    <cellStyle name="Обычный 2 4 3 3 2 3" xfId="1934"/>
    <cellStyle name="Обычный 2 4 3 3 2 3 2" xfId="6158"/>
    <cellStyle name="Обычный 2 4 3 3 2 3 2 2" xfId="14606"/>
    <cellStyle name="Обычный 2 4 3 3 2 3 2 2 2" xfId="31503"/>
    <cellStyle name="Обычный 2 4 3 3 2 3 2 3" xfId="23055"/>
    <cellStyle name="Обычный 2 4 3 3 2 3 3" xfId="10382"/>
    <cellStyle name="Обычный 2 4 3 3 2 3 3 2" xfId="27279"/>
    <cellStyle name="Обычный 2 4 3 3 2 3 4" xfId="18831"/>
    <cellStyle name="Обычный 2 4 3 3 2 4" xfId="3342"/>
    <cellStyle name="Обычный 2 4 3 3 2 4 2" xfId="7566"/>
    <cellStyle name="Обычный 2 4 3 3 2 4 2 2" xfId="16014"/>
    <cellStyle name="Обычный 2 4 3 3 2 4 2 2 2" xfId="32911"/>
    <cellStyle name="Обычный 2 4 3 3 2 4 2 3" xfId="24463"/>
    <cellStyle name="Обычный 2 4 3 3 2 4 3" xfId="11790"/>
    <cellStyle name="Обычный 2 4 3 3 2 4 3 2" xfId="28687"/>
    <cellStyle name="Обычный 2 4 3 3 2 4 4" xfId="20239"/>
    <cellStyle name="Обычный 2 4 3 3 2 5" xfId="4750"/>
    <cellStyle name="Обычный 2 4 3 3 2 5 2" xfId="13198"/>
    <cellStyle name="Обычный 2 4 3 3 2 5 2 2" xfId="30095"/>
    <cellStyle name="Обычный 2 4 3 3 2 5 3" xfId="21647"/>
    <cellStyle name="Обычный 2 4 3 3 2 6" xfId="8974"/>
    <cellStyle name="Обычный 2 4 3 3 2 6 2" xfId="25871"/>
    <cellStyle name="Обычный 2 4 3 3 2 7" xfId="17423"/>
    <cellStyle name="Обычный 2 4 3 3 2 8" xfId="34320"/>
    <cellStyle name="Обычный 2 4 3 3 3" xfId="877"/>
    <cellStyle name="Обычный 2 4 3 3 3 2" xfId="2286"/>
    <cellStyle name="Обычный 2 4 3 3 3 2 2" xfId="6510"/>
    <cellStyle name="Обычный 2 4 3 3 3 2 2 2" xfId="14958"/>
    <cellStyle name="Обычный 2 4 3 3 3 2 2 2 2" xfId="31855"/>
    <cellStyle name="Обычный 2 4 3 3 3 2 2 3" xfId="23407"/>
    <cellStyle name="Обычный 2 4 3 3 3 2 3" xfId="10734"/>
    <cellStyle name="Обычный 2 4 3 3 3 2 3 2" xfId="27631"/>
    <cellStyle name="Обычный 2 4 3 3 3 2 4" xfId="19183"/>
    <cellStyle name="Обычный 2 4 3 3 3 3" xfId="3694"/>
    <cellStyle name="Обычный 2 4 3 3 3 3 2" xfId="7918"/>
    <cellStyle name="Обычный 2 4 3 3 3 3 2 2" xfId="16366"/>
    <cellStyle name="Обычный 2 4 3 3 3 3 2 2 2" xfId="33263"/>
    <cellStyle name="Обычный 2 4 3 3 3 3 2 3" xfId="24815"/>
    <cellStyle name="Обычный 2 4 3 3 3 3 3" xfId="12142"/>
    <cellStyle name="Обычный 2 4 3 3 3 3 3 2" xfId="29039"/>
    <cellStyle name="Обычный 2 4 3 3 3 3 4" xfId="20591"/>
    <cellStyle name="Обычный 2 4 3 3 3 4" xfId="5102"/>
    <cellStyle name="Обычный 2 4 3 3 3 4 2" xfId="13550"/>
    <cellStyle name="Обычный 2 4 3 3 3 4 2 2" xfId="30447"/>
    <cellStyle name="Обычный 2 4 3 3 3 4 3" xfId="21999"/>
    <cellStyle name="Обычный 2 4 3 3 3 5" xfId="9326"/>
    <cellStyle name="Обычный 2 4 3 3 3 5 2" xfId="26223"/>
    <cellStyle name="Обычный 2 4 3 3 3 6" xfId="17775"/>
    <cellStyle name="Обычный 2 4 3 3 4" xfId="1582"/>
    <cellStyle name="Обычный 2 4 3 3 4 2" xfId="5806"/>
    <cellStyle name="Обычный 2 4 3 3 4 2 2" xfId="14254"/>
    <cellStyle name="Обычный 2 4 3 3 4 2 2 2" xfId="31151"/>
    <cellStyle name="Обычный 2 4 3 3 4 2 3" xfId="22703"/>
    <cellStyle name="Обычный 2 4 3 3 4 3" xfId="10030"/>
    <cellStyle name="Обычный 2 4 3 3 4 3 2" xfId="26927"/>
    <cellStyle name="Обычный 2 4 3 3 4 4" xfId="18479"/>
    <cellStyle name="Обычный 2 4 3 3 5" xfId="2990"/>
    <cellStyle name="Обычный 2 4 3 3 5 2" xfId="7214"/>
    <cellStyle name="Обычный 2 4 3 3 5 2 2" xfId="15662"/>
    <cellStyle name="Обычный 2 4 3 3 5 2 2 2" xfId="32559"/>
    <cellStyle name="Обычный 2 4 3 3 5 2 3" xfId="24111"/>
    <cellStyle name="Обычный 2 4 3 3 5 3" xfId="11438"/>
    <cellStyle name="Обычный 2 4 3 3 5 3 2" xfId="28335"/>
    <cellStyle name="Обычный 2 4 3 3 5 4" xfId="19887"/>
    <cellStyle name="Обычный 2 4 3 3 6" xfId="4398"/>
    <cellStyle name="Обычный 2 4 3 3 6 2" xfId="12846"/>
    <cellStyle name="Обычный 2 4 3 3 6 2 2" xfId="29743"/>
    <cellStyle name="Обычный 2 4 3 3 6 3" xfId="21295"/>
    <cellStyle name="Обычный 2 4 3 3 7" xfId="8622"/>
    <cellStyle name="Обычный 2 4 3 3 7 2" xfId="25519"/>
    <cellStyle name="Обычный 2 4 3 3 8" xfId="17071"/>
    <cellStyle name="Обычный 2 4 3 3 9" xfId="33968"/>
    <cellStyle name="Обычный 2 4 3 4" xfId="495"/>
    <cellStyle name="Обычный 2 4 3 4 2" xfId="1226"/>
    <cellStyle name="Обычный 2 4 3 4 2 2" xfId="2635"/>
    <cellStyle name="Обычный 2 4 3 4 2 2 2" xfId="6859"/>
    <cellStyle name="Обычный 2 4 3 4 2 2 2 2" xfId="15307"/>
    <cellStyle name="Обычный 2 4 3 4 2 2 2 2 2" xfId="32204"/>
    <cellStyle name="Обычный 2 4 3 4 2 2 2 3" xfId="23756"/>
    <cellStyle name="Обычный 2 4 3 4 2 2 3" xfId="11083"/>
    <cellStyle name="Обычный 2 4 3 4 2 2 3 2" xfId="27980"/>
    <cellStyle name="Обычный 2 4 3 4 2 2 4" xfId="19532"/>
    <cellStyle name="Обычный 2 4 3 4 2 3" xfId="4043"/>
    <cellStyle name="Обычный 2 4 3 4 2 3 2" xfId="8267"/>
    <cellStyle name="Обычный 2 4 3 4 2 3 2 2" xfId="16715"/>
    <cellStyle name="Обычный 2 4 3 4 2 3 2 2 2" xfId="33612"/>
    <cellStyle name="Обычный 2 4 3 4 2 3 2 3" xfId="25164"/>
    <cellStyle name="Обычный 2 4 3 4 2 3 3" xfId="12491"/>
    <cellStyle name="Обычный 2 4 3 4 2 3 3 2" xfId="29388"/>
    <cellStyle name="Обычный 2 4 3 4 2 3 4" xfId="20940"/>
    <cellStyle name="Обычный 2 4 3 4 2 4" xfId="5451"/>
    <cellStyle name="Обычный 2 4 3 4 2 4 2" xfId="13899"/>
    <cellStyle name="Обычный 2 4 3 4 2 4 2 2" xfId="30796"/>
    <cellStyle name="Обычный 2 4 3 4 2 4 3" xfId="22348"/>
    <cellStyle name="Обычный 2 4 3 4 2 5" xfId="9675"/>
    <cellStyle name="Обычный 2 4 3 4 2 5 2" xfId="26572"/>
    <cellStyle name="Обычный 2 4 3 4 2 6" xfId="18124"/>
    <cellStyle name="Обычный 2 4 3 4 3" xfId="1931"/>
    <cellStyle name="Обычный 2 4 3 4 3 2" xfId="6155"/>
    <cellStyle name="Обычный 2 4 3 4 3 2 2" xfId="14603"/>
    <cellStyle name="Обычный 2 4 3 4 3 2 2 2" xfId="31500"/>
    <cellStyle name="Обычный 2 4 3 4 3 2 3" xfId="23052"/>
    <cellStyle name="Обычный 2 4 3 4 3 3" xfId="10379"/>
    <cellStyle name="Обычный 2 4 3 4 3 3 2" xfId="27276"/>
    <cellStyle name="Обычный 2 4 3 4 3 4" xfId="18828"/>
    <cellStyle name="Обычный 2 4 3 4 4" xfId="3339"/>
    <cellStyle name="Обычный 2 4 3 4 4 2" xfId="7563"/>
    <cellStyle name="Обычный 2 4 3 4 4 2 2" xfId="16011"/>
    <cellStyle name="Обычный 2 4 3 4 4 2 2 2" xfId="32908"/>
    <cellStyle name="Обычный 2 4 3 4 4 2 3" xfId="24460"/>
    <cellStyle name="Обычный 2 4 3 4 4 3" xfId="11787"/>
    <cellStyle name="Обычный 2 4 3 4 4 3 2" xfId="28684"/>
    <cellStyle name="Обычный 2 4 3 4 4 4" xfId="20236"/>
    <cellStyle name="Обычный 2 4 3 4 5" xfId="4747"/>
    <cellStyle name="Обычный 2 4 3 4 5 2" xfId="13195"/>
    <cellStyle name="Обычный 2 4 3 4 5 2 2" xfId="30092"/>
    <cellStyle name="Обычный 2 4 3 4 5 3" xfId="21644"/>
    <cellStyle name="Обычный 2 4 3 4 6" xfId="8971"/>
    <cellStyle name="Обычный 2 4 3 4 6 2" xfId="25868"/>
    <cellStyle name="Обычный 2 4 3 4 7" xfId="17420"/>
    <cellStyle name="Обычный 2 4 3 4 8" xfId="34317"/>
    <cellStyle name="Обычный 2 4 3 5" xfId="874"/>
    <cellStyle name="Обычный 2 4 3 5 2" xfId="2283"/>
    <cellStyle name="Обычный 2 4 3 5 2 2" xfId="6507"/>
    <cellStyle name="Обычный 2 4 3 5 2 2 2" xfId="14955"/>
    <cellStyle name="Обычный 2 4 3 5 2 2 2 2" xfId="31852"/>
    <cellStyle name="Обычный 2 4 3 5 2 2 3" xfId="23404"/>
    <cellStyle name="Обычный 2 4 3 5 2 3" xfId="10731"/>
    <cellStyle name="Обычный 2 4 3 5 2 3 2" xfId="27628"/>
    <cellStyle name="Обычный 2 4 3 5 2 4" xfId="19180"/>
    <cellStyle name="Обычный 2 4 3 5 3" xfId="3691"/>
    <cellStyle name="Обычный 2 4 3 5 3 2" xfId="7915"/>
    <cellStyle name="Обычный 2 4 3 5 3 2 2" xfId="16363"/>
    <cellStyle name="Обычный 2 4 3 5 3 2 2 2" xfId="33260"/>
    <cellStyle name="Обычный 2 4 3 5 3 2 3" xfId="24812"/>
    <cellStyle name="Обычный 2 4 3 5 3 3" xfId="12139"/>
    <cellStyle name="Обычный 2 4 3 5 3 3 2" xfId="29036"/>
    <cellStyle name="Обычный 2 4 3 5 3 4" xfId="20588"/>
    <cellStyle name="Обычный 2 4 3 5 4" xfId="5099"/>
    <cellStyle name="Обычный 2 4 3 5 4 2" xfId="13547"/>
    <cellStyle name="Обычный 2 4 3 5 4 2 2" xfId="30444"/>
    <cellStyle name="Обычный 2 4 3 5 4 3" xfId="21996"/>
    <cellStyle name="Обычный 2 4 3 5 5" xfId="9323"/>
    <cellStyle name="Обычный 2 4 3 5 5 2" xfId="26220"/>
    <cellStyle name="Обычный 2 4 3 5 6" xfId="17772"/>
    <cellStyle name="Обычный 2 4 3 6" xfId="1579"/>
    <cellStyle name="Обычный 2 4 3 6 2" xfId="5803"/>
    <cellStyle name="Обычный 2 4 3 6 2 2" xfId="14251"/>
    <cellStyle name="Обычный 2 4 3 6 2 2 2" xfId="31148"/>
    <cellStyle name="Обычный 2 4 3 6 2 3" xfId="22700"/>
    <cellStyle name="Обычный 2 4 3 6 3" xfId="10027"/>
    <cellStyle name="Обычный 2 4 3 6 3 2" xfId="26924"/>
    <cellStyle name="Обычный 2 4 3 6 4" xfId="18476"/>
    <cellStyle name="Обычный 2 4 3 7" xfId="2987"/>
    <cellStyle name="Обычный 2 4 3 7 2" xfId="7211"/>
    <cellStyle name="Обычный 2 4 3 7 2 2" xfId="15659"/>
    <cellStyle name="Обычный 2 4 3 7 2 2 2" xfId="32556"/>
    <cellStyle name="Обычный 2 4 3 7 2 3" xfId="24108"/>
    <cellStyle name="Обычный 2 4 3 7 3" xfId="11435"/>
    <cellStyle name="Обычный 2 4 3 7 3 2" xfId="28332"/>
    <cellStyle name="Обычный 2 4 3 7 4" xfId="19884"/>
    <cellStyle name="Обычный 2 4 3 8" xfId="4395"/>
    <cellStyle name="Обычный 2 4 3 8 2" xfId="12843"/>
    <cellStyle name="Обычный 2 4 3 8 2 2" xfId="29740"/>
    <cellStyle name="Обычный 2 4 3 8 3" xfId="21292"/>
    <cellStyle name="Обычный 2 4 3 9" xfId="8619"/>
    <cellStyle name="Обычный 2 4 3 9 2" xfId="25516"/>
    <cellStyle name="Обычный 2 4 4" xfId="86"/>
    <cellStyle name="Обычный 2 4 4 10" xfId="33969"/>
    <cellStyle name="Обычный 2 4 4 2" xfId="87"/>
    <cellStyle name="Обычный 2 4 4 2 2" xfId="500"/>
    <cellStyle name="Обычный 2 4 4 2 2 2" xfId="1231"/>
    <cellStyle name="Обычный 2 4 4 2 2 2 2" xfId="2640"/>
    <cellStyle name="Обычный 2 4 4 2 2 2 2 2" xfId="6864"/>
    <cellStyle name="Обычный 2 4 4 2 2 2 2 2 2" xfId="15312"/>
    <cellStyle name="Обычный 2 4 4 2 2 2 2 2 2 2" xfId="32209"/>
    <cellStyle name="Обычный 2 4 4 2 2 2 2 2 3" xfId="23761"/>
    <cellStyle name="Обычный 2 4 4 2 2 2 2 3" xfId="11088"/>
    <cellStyle name="Обычный 2 4 4 2 2 2 2 3 2" xfId="27985"/>
    <cellStyle name="Обычный 2 4 4 2 2 2 2 4" xfId="19537"/>
    <cellStyle name="Обычный 2 4 4 2 2 2 3" xfId="4048"/>
    <cellStyle name="Обычный 2 4 4 2 2 2 3 2" xfId="8272"/>
    <cellStyle name="Обычный 2 4 4 2 2 2 3 2 2" xfId="16720"/>
    <cellStyle name="Обычный 2 4 4 2 2 2 3 2 2 2" xfId="33617"/>
    <cellStyle name="Обычный 2 4 4 2 2 2 3 2 3" xfId="25169"/>
    <cellStyle name="Обычный 2 4 4 2 2 2 3 3" xfId="12496"/>
    <cellStyle name="Обычный 2 4 4 2 2 2 3 3 2" xfId="29393"/>
    <cellStyle name="Обычный 2 4 4 2 2 2 3 4" xfId="20945"/>
    <cellStyle name="Обычный 2 4 4 2 2 2 4" xfId="5456"/>
    <cellStyle name="Обычный 2 4 4 2 2 2 4 2" xfId="13904"/>
    <cellStyle name="Обычный 2 4 4 2 2 2 4 2 2" xfId="30801"/>
    <cellStyle name="Обычный 2 4 4 2 2 2 4 3" xfId="22353"/>
    <cellStyle name="Обычный 2 4 4 2 2 2 5" xfId="9680"/>
    <cellStyle name="Обычный 2 4 4 2 2 2 5 2" xfId="26577"/>
    <cellStyle name="Обычный 2 4 4 2 2 2 6" xfId="18129"/>
    <cellStyle name="Обычный 2 4 4 2 2 3" xfId="1936"/>
    <cellStyle name="Обычный 2 4 4 2 2 3 2" xfId="6160"/>
    <cellStyle name="Обычный 2 4 4 2 2 3 2 2" xfId="14608"/>
    <cellStyle name="Обычный 2 4 4 2 2 3 2 2 2" xfId="31505"/>
    <cellStyle name="Обычный 2 4 4 2 2 3 2 3" xfId="23057"/>
    <cellStyle name="Обычный 2 4 4 2 2 3 3" xfId="10384"/>
    <cellStyle name="Обычный 2 4 4 2 2 3 3 2" xfId="27281"/>
    <cellStyle name="Обычный 2 4 4 2 2 3 4" xfId="18833"/>
    <cellStyle name="Обычный 2 4 4 2 2 4" xfId="3344"/>
    <cellStyle name="Обычный 2 4 4 2 2 4 2" xfId="7568"/>
    <cellStyle name="Обычный 2 4 4 2 2 4 2 2" xfId="16016"/>
    <cellStyle name="Обычный 2 4 4 2 2 4 2 2 2" xfId="32913"/>
    <cellStyle name="Обычный 2 4 4 2 2 4 2 3" xfId="24465"/>
    <cellStyle name="Обычный 2 4 4 2 2 4 3" xfId="11792"/>
    <cellStyle name="Обычный 2 4 4 2 2 4 3 2" xfId="28689"/>
    <cellStyle name="Обычный 2 4 4 2 2 4 4" xfId="20241"/>
    <cellStyle name="Обычный 2 4 4 2 2 5" xfId="4752"/>
    <cellStyle name="Обычный 2 4 4 2 2 5 2" xfId="13200"/>
    <cellStyle name="Обычный 2 4 4 2 2 5 2 2" xfId="30097"/>
    <cellStyle name="Обычный 2 4 4 2 2 5 3" xfId="21649"/>
    <cellStyle name="Обычный 2 4 4 2 2 6" xfId="8976"/>
    <cellStyle name="Обычный 2 4 4 2 2 6 2" xfId="25873"/>
    <cellStyle name="Обычный 2 4 4 2 2 7" xfId="17425"/>
    <cellStyle name="Обычный 2 4 4 2 2 8" xfId="34322"/>
    <cellStyle name="Обычный 2 4 4 2 3" xfId="879"/>
    <cellStyle name="Обычный 2 4 4 2 3 2" xfId="2288"/>
    <cellStyle name="Обычный 2 4 4 2 3 2 2" xfId="6512"/>
    <cellStyle name="Обычный 2 4 4 2 3 2 2 2" xfId="14960"/>
    <cellStyle name="Обычный 2 4 4 2 3 2 2 2 2" xfId="31857"/>
    <cellStyle name="Обычный 2 4 4 2 3 2 2 3" xfId="23409"/>
    <cellStyle name="Обычный 2 4 4 2 3 2 3" xfId="10736"/>
    <cellStyle name="Обычный 2 4 4 2 3 2 3 2" xfId="27633"/>
    <cellStyle name="Обычный 2 4 4 2 3 2 4" xfId="19185"/>
    <cellStyle name="Обычный 2 4 4 2 3 3" xfId="3696"/>
    <cellStyle name="Обычный 2 4 4 2 3 3 2" xfId="7920"/>
    <cellStyle name="Обычный 2 4 4 2 3 3 2 2" xfId="16368"/>
    <cellStyle name="Обычный 2 4 4 2 3 3 2 2 2" xfId="33265"/>
    <cellStyle name="Обычный 2 4 4 2 3 3 2 3" xfId="24817"/>
    <cellStyle name="Обычный 2 4 4 2 3 3 3" xfId="12144"/>
    <cellStyle name="Обычный 2 4 4 2 3 3 3 2" xfId="29041"/>
    <cellStyle name="Обычный 2 4 4 2 3 3 4" xfId="20593"/>
    <cellStyle name="Обычный 2 4 4 2 3 4" xfId="5104"/>
    <cellStyle name="Обычный 2 4 4 2 3 4 2" xfId="13552"/>
    <cellStyle name="Обычный 2 4 4 2 3 4 2 2" xfId="30449"/>
    <cellStyle name="Обычный 2 4 4 2 3 4 3" xfId="22001"/>
    <cellStyle name="Обычный 2 4 4 2 3 5" xfId="9328"/>
    <cellStyle name="Обычный 2 4 4 2 3 5 2" xfId="26225"/>
    <cellStyle name="Обычный 2 4 4 2 3 6" xfId="17777"/>
    <cellStyle name="Обычный 2 4 4 2 4" xfId="1584"/>
    <cellStyle name="Обычный 2 4 4 2 4 2" xfId="5808"/>
    <cellStyle name="Обычный 2 4 4 2 4 2 2" xfId="14256"/>
    <cellStyle name="Обычный 2 4 4 2 4 2 2 2" xfId="31153"/>
    <cellStyle name="Обычный 2 4 4 2 4 2 3" xfId="22705"/>
    <cellStyle name="Обычный 2 4 4 2 4 3" xfId="10032"/>
    <cellStyle name="Обычный 2 4 4 2 4 3 2" xfId="26929"/>
    <cellStyle name="Обычный 2 4 4 2 4 4" xfId="18481"/>
    <cellStyle name="Обычный 2 4 4 2 5" xfId="2992"/>
    <cellStyle name="Обычный 2 4 4 2 5 2" xfId="7216"/>
    <cellStyle name="Обычный 2 4 4 2 5 2 2" xfId="15664"/>
    <cellStyle name="Обычный 2 4 4 2 5 2 2 2" xfId="32561"/>
    <cellStyle name="Обычный 2 4 4 2 5 2 3" xfId="24113"/>
    <cellStyle name="Обычный 2 4 4 2 5 3" xfId="11440"/>
    <cellStyle name="Обычный 2 4 4 2 5 3 2" xfId="28337"/>
    <cellStyle name="Обычный 2 4 4 2 5 4" xfId="19889"/>
    <cellStyle name="Обычный 2 4 4 2 6" xfId="4400"/>
    <cellStyle name="Обычный 2 4 4 2 6 2" xfId="12848"/>
    <cellStyle name="Обычный 2 4 4 2 6 2 2" xfId="29745"/>
    <cellStyle name="Обычный 2 4 4 2 6 3" xfId="21297"/>
    <cellStyle name="Обычный 2 4 4 2 7" xfId="8624"/>
    <cellStyle name="Обычный 2 4 4 2 7 2" xfId="25521"/>
    <cellStyle name="Обычный 2 4 4 2 8" xfId="17073"/>
    <cellStyle name="Обычный 2 4 4 2 9" xfId="33970"/>
    <cellStyle name="Обычный 2 4 4 3" xfId="499"/>
    <cellStyle name="Обычный 2 4 4 3 2" xfId="1230"/>
    <cellStyle name="Обычный 2 4 4 3 2 2" xfId="2639"/>
    <cellStyle name="Обычный 2 4 4 3 2 2 2" xfId="6863"/>
    <cellStyle name="Обычный 2 4 4 3 2 2 2 2" xfId="15311"/>
    <cellStyle name="Обычный 2 4 4 3 2 2 2 2 2" xfId="32208"/>
    <cellStyle name="Обычный 2 4 4 3 2 2 2 3" xfId="23760"/>
    <cellStyle name="Обычный 2 4 4 3 2 2 3" xfId="11087"/>
    <cellStyle name="Обычный 2 4 4 3 2 2 3 2" xfId="27984"/>
    <cellStyle name="Обычный 2 4 4 3 2 2 4" xfId="19536"/>
    <cellStyle name="Обычный 2 4 4 3 2 3" xfId="4047"/>
    <cellStyle name="Обычный 2 4 4 3 2 3 2" xfId="8271"/>
    <cellStyle name="Обычный 2 4 4 3 2 3 2 2" xfId="16719"/>
    <cellStyle name="Обычный 2 4 4 3 2 3 2 2 2" xfId="33616"/>
    <cellStyle name="Обычный 2 4 4 3 2 3 2 3" xfId="25168"/>
    <cellStyle name="Обычный 2 4 4 3 2 3 3" xfId="12495"/>
    <cellStyle name="Обычный 2 4 4 3 2 3 3 2" xfId="29392"/>
    <cellStyle name="Обычный 2 4 4 3 2 3 4" xfId="20944"/>
    <cellStyle name="Обычный 2 4 4 3 2 4" xfId="5455"/>
    <cellStyle name="Обычный 2 4 4 3 2 4 2" xfId="13903"/>
    <cellStyle name="Обычный 2 4 4 3 2 4 2 2" xfId="30800"/>
    <cellStyle name="Обычный 2 4 4 3 2 4 3" xfId="22352"/>
    <cellStyle name="Обычный 2 4 4 3 2 5" xfId="9679"/>
    <cellStyle name="Обычный 2 4 4 3 2 5 2" xfId="26576"/>
    <cellStyle name="Обычный 2 4 4 3 2 6" xfId="18128"/>
    <cellStyle name="Обычный 2 4 4 3 3" xfId="1935"/>
    <cellStyle name="Обычный 2 4 4 3 3 2" xfId="6159"/>
    <cellStyle name="Обычный 2 4 4 3 3 2 2" xfId="14607"/>
    <cellStyle name="Обычный 2 4 4 3 3 2 2 2" xfId="31504"/>
    <cellStyle name="Обычный 2 4 4 3 3 2 3" xfId="23056"/>
    <cellStyle name="Обычный 2 4 4 3 3 3" xfId="10383"/>
    <cellStyle name="Обычный 2 4 4 3 3 3 2" xfId="27280"/>
    <cellStyle name="Обычный 2 4 4 3 3 4" xfId="18832"/>
    <cellStyle name="Обычный 2 4 4 3 4" xfId="3343"/>
    <cellStyle name="Обычный 2 4 4 3 4 2" xfId="7567"/>
    <cellStyle name="Обычный 2 4 4 3 4 2 2" xfId="16015"/>
    <cellStyle name="Обычный 2 4 4 3 4 2 2 2" xfId="32912"/>
    <cellStyle name="Обычный 2 4 4 3 4 2 3" xfId="24464"/>
    <cellStyle name="Обычный 2 4 4 3 4 3" xfId="11791"/>
    <cellStyle name="Обычный 2 4 4 3 4 3 2" xfId="28688"/>
    <cellStyle name="Обычный 2 4 4 3 4 4" xfId="20240"/>
    <cellStyle name="Обычный 2 4 4 3 5" xfId="4751"/>
    <cellStyle name="Обычный 2 4 4 3 5 2" xfId="13199"/>
    <cellStyle name="Обычный 2 4 4 3 5 2 2" xfId="30096"/>
    <cellStyle name="Обычный 2 4 4 3 5 3" xfId="21648"/>
    <cellStyle name="Обычный 2 4 4 3 6" xfId="8975"/>
    <cellStyle name="Обычный 2 4 4 3 6 2" xfId="25872"/>
    <cellStyle name="Обычный 2 4 4 3 7" xfId="17424"/>
    <cellStyle name="Обычный 2 4 4 3 8" xfId="34321"/>
    <cellStyle name="Обычный 2 4 4 4" xfId="878"/>
    <cellStyle name="Обычный 2 4 4 4 2" xfId="2287"/>
    <cellStyle name="Обычный 2 4 4 4 2 2" xfId="6511"/>
    <cellStyle name="Обычный 2 4 4 4 2 2 2" xfId="14959"/>
    <cellStyle name="Обычный 2 4 4 4 2 2 2 2" xfId="31856"/>
    <cellStyle name="Обычный 2 4 4 4 2 2 3" xfId="23408"/>
    <cellStyle name="Обычный 2 4 4 4 2 3" xfId="10735"/>
    <cellStyle name="Обычный 2 4 4 4 2 3 2" xfId="27632"/>
    <cellStyle name="Обычный 2 4 4 4 2 4" xfId="19184"/>
    <cellStyle name="Обычный 2 4 4 4 3" xfId="3695"/>
    <cellStyle name="Обычный 2 4 4 4 3 2" xfId="7919"/>
    <cellStyle name="Обычный 2 4 4 4 3 2 2" xfId="16367"/>
    <cellStyle name="Обычный 2 4 4 4 3 2 2 2" xfId="33264"/>
    <cellStyle name="Обычный 2 4 4 4 3 2 3" xfId="24816"/>
    <cellStyle name="Обычный 2 4 4 4 3 3" xfId="12143"/>
    <cellStyle name="Обычный 2 4 4 4 3 3 2" xfId="29040"/>
    <cellStyle name="Обычный 2 4 4 4 3 4" xfId="20592"/>
    <cellStyle name="Обычный 2 4 4 4 4" xfId="5103"/>
    <cellStyle name="Обычный 2 4 4 4 4 2" xfId="13551"/>
    <cellStyle name="Обычный 2 4 4 4 4 2 2" xfId="30448"/>
    <cellStyle name="Обычный 2 4 4 4 4 3" xfId="22000"/>
    <cellStyle name="Обычный 2 4 4 4 5" xfId="9327"/>
    <cellStyle name="Обычный 2 4 4 4 5 2" xfId="26224"/>
    <cellStyle name="Обычный 2 4 4 4 6" xfId="17776"/>
    <cellStyle name="Обычный 2 4 4 5" xfId="1583"/>
    <cellStyle name="Обычный 2 4 4 5 2" xfId="5807"/>
    <cellStyle name="Обычный 2 4 4 5 2 2" xfId="14255"/>
    <cellStyle name="Обычный 2 4 4 5 2 2 2" xfId="31152"/>
    <cellStyle name="Обычный 2 4 4 5 2 3" xfId="22704"/>
    <cellStyle name="Обычный 2 4 4 5 3" xfId="10031"/>
    <cellStyle name="Обычный 2 4 4 5 3 2" xfId="26928"/>
    <cellStyle name="Обычный 2 4 4 5 4" xfId="18480"/>
    <cellStyle name="Обычный 2 4 4 6" xfId="2991"/>
    <cellStyle name="Обычный 2 4 4 6 2" xfId="7215"/>
    <cellStyle name="Обычный 2 4 4 6 2 2" xfId="15663"/>
    <cellStyle name="Обычный 2 4 4 6 2 2 2" xfId="32560"/>
    <cellStyle name="Обычный 2 4 4 6 2 3" xfId="24112"/>
    <cellStyle name="Обычный 2 4 4 6 3" xfId="11439"/>
    <cellStyle name="Обычный 2 4 4 6 3 2" xfId="28336"/>
    <cellStyle name="Обычный 2 4 4 6 4" xfId="19888"/>
    <cellStyle name="Обычный 2 4 4 7" xfId="4399"/>
    <cellStyle name="Обычный 2 4 4 7 2" xfId="12847"/>
    <cellStyle name="Обычный 2 4 4 7 2 2" xfId="29744"/>
    <cellStyle name="Обычный 2 4 4 7 3" xfId="21296"/>
    <cellStyle name="Обычный 2 4 4 8" xfId="8623"/>
    <cellStyle name="Обычный 2 4 4 8 2" xfId="25520"/>
    <cellStyle name="Обычный 2 4 4 9" xfId="17072"/>
    <cellStyle name="Обычный 2 4 5" xfId="88"/>
    <cellStyle name="Обычный 2 4 5 2" xfId="501"/>
    <cellStyle name="Обычный 2 4 5 2 2" xfId="1232"/>
    <cellStyle name="Обычный 2 4 5 2 2 2" xfId="2641"/>
    <cellStyle name="Обычный 2 4 5 2 2 2 2" xfId="6865"/>
    <cellStyle name="Обычный 2 4 5 2 2 2 2 2" xfId="15313"/>
    <cellStyle name="Обычный 2 4 5 2 2 2 2 2 2" xfId="32210"/>
    <cellStyle name="Обычный 2 4 5 2 2 2 2 3" xfId="23762"/>
    <cellStyle name="Обычный 2 4 5 2 2 2 3" xfId="11089"/>
    <cellStyle name="Обычный 2 4 5 2 2 2 3 2" xfId="27986"/>
    <cellStyle name="Обычный 2 4 5 2 2 2 4" xfId="19538"/>
    <cellStyle name="Обычный 2 4 5 2 2 3" xfId="4049"/>
    <cellStyle name="Обычный 2 4 5 2 2 3 2" xfId="8273"/>
    <cellStyle name="Обычный 2 4 5 2 2 3 2 2" xfId="16721"/>
    <cellStyle name="Обычный 2 4 5 2 2 3 2 2 2" xfId="33618"/>
    <cellStyle name="Обычный 2 4 5 2 2 3 2 3" xfId="25170"/>
    <cellStyle name="Обычный 2 4 5 2 2 3 3" xfId="12497"/>
    <cellStyle name="Обычный 2 4 5 2 2 3 3 2" xfId="29394"/>
    <cellStyle name="Обычный 2 4 5 2 2 3 4" xfId="20946"/>
    <cellStyle name="Обычный 2 4 5 2 2 4" xfId="5457"/>
    <cellStyle name="Обычный 2 4 5 2 2 4 2" xfId="13905"/>
    <cellStyle name="Обычный 2 4 5 2 2 4 2 2" xfId="30802"/>
    <cellStyle name="Обычный 2 4 5 2 2 4 3" xfId="22354"/>
    <cellStyle name="Обычный 2 4 5 2 2 5" xfId="9681"/>
    <cellStyle name="Обычный 2 4 5 2 2 5 2" xfId="26578"/>
    <cellStyle name="Обычный 2 4 5 2 2 6" xfId="18130"/>
    <cellStyle name="Обычный 2 4 5 2 3" xfId="1937"/>
    <cellStyle name="Обычный 2 4 5 2 3 2" xfId="6161"/>
    <cellStyle name="Обычный 2 4 5 2 3 2 2" xfId="14609"/>
    <cellStyle name="Обычный 2 4 5 2 3 2 2 2" xfId="31506"/>
    <cellStyle name="Обычный 2 4 5 2 3 2 3" xfId="23058"/>
    <cellStyle name="Обычный 2 4 5 2 3 3" xfId="10385"/>
    <cellStyle name="Обычный 2 4 5 2 3 3 2" xfId="27282"/>
    <cellStyle name="Обычный 2 4 5 2 3 4" xfId="18834"/>
    <cellStyle name="Обычный 2 4 5 2 4" xfId="3345"/>
    <cellStyle name="Обычный 2 4 5 2 4 2" xfId="7569"/>
    <cellStyle name="Обычный 2 4 5 2 4 2 2" xfId="16017"/>
    <cellStyle name="Обычный 2 4 5 2 4 2 2 2" xfId="32914"/>
    <cellStyle name="Обычный 2 4 5 2 4 2 3" xfId="24466"/>
    <cellStyle name="Обычный 2 4 5 2 4 3" xfId="11793"/>
    <cellStyle name="Обычный 2 4 5 2 4 3 2" xfId="28690"/>
    <cellStyle name="Обычный 2 4 5 2 4 4" xfId="20242"/>
    <cellStyle name="Обычный 2 4 5 2 5" xfId="4753"/>
    <cellStyle name="Обычный 2 4 5 2 5 2" xfId="13201"/>
    <cellStyle name="Обычный 2 4 5 2 5 2 2" xfId="30098"/>
    <cellStyle name="Обычный 2 4 5 2 5 3" xfId="21650"/>
    <cellStyle name="Обычный 2 4 5 2 6" xfId="8977"/>
    <cellStyle name="Обычный 2 4 5 2 6 2" xfId="25874"/>
    <cellStyle name="Обычный 2 4 5 2 7" xfId="17426"/>
    <cellStyle name="Обычный 2 4 5 2 8" xfId="34323"/>
    <cellStyle name="Обычный 2 4 5 3" xfId="880"/>
    <cellStyle name="Обычный 2 4 5 3 2" xfId="2289"/>
    <cellStyle name="Обычный 2 4 5 3 2 2" xfId="6513"/>
    <cellStyle name="Обычный 2 4 5 3 2 2 2" xfId="14961"/>
    <cellStyle name="Обычный 2 4 5 3 2 2 2 2" xfId="31858"/>
    <cellStyle name="Обычный 2 4 5 3 2 2 3" xfId="23410"/>
    <cellStyle name="Обычный 2 4 5 3 2 3" xfId="10737"/>
    <cellStyle name="Обычный 2 4 5 3 2 3 2" xfId="27634"/>
    <cellStyle name="Обычный 2 4 5 3 2 4" xfId="19186"/>
    <cellStyle name="Обычный 2 4 5 3 3" xfId="3697"/>
    <cellStyle name="Обычный 2 4 5 3 3 2" xfId="7921"/>
    <cellStyle name="Обычный 2 4 5 3 3 2 2" xfId="16369"/>
    <cellStyle name="Обычный 2 4 5 3 3 2 2 2" xfId="33266"/>
    <cellStyle name="Обычный 2 4 5 3 3 2 3" xfId="24818"/>
    <cellStyle name="Обычный 2 4 5 3 3 3" xfId="12145"/>
    <cellStyle name="Обычный 2 4 5 3 3 3 2" xfId="29042"/>
    <cellStyle name="Обычный 2 4 5 3 3 4" xfId="20594"/>
    <cellStyle name="Обычный 2 4 5 3 4" xfId="5105"/>
    <cellStyle name="Обычный 2 4 5 3 4 2" xfId="13553"/>
    <cellStyle name="Обычный 2 4 5 3 4 2 2" xfId="30450"/>
    <cellStyle name="Обычный 2 4 5 3 4 3" xfId="22002"/>
    <cellStyle name="Обычный 2 4 5 3 5" xfId="9329"/>
    <cellStyle name="Обычный 2 4 5 3 5 2" xfId="26226"/>
    <cellStyle name="Обычный 2 4 5 3 6" xfId="17778"/>
    <cellStyle name="Обычный 2 4 5 4" xfId="1585"/>
    <cellStyle name="Обычный 2 4 5 4 2" xfId="5809"/>
    <cellStyle name="Обычный 2 4 5 4 2 2" xfId="14257"/>
    <cellStyle name="Обычный 2 4 5 4 2 2 2" xfId="31154"/>
    <cellStyle name="Обычный 2 4 5 4 2 3" xfId="22706"/>
    <cellStyle name="Обычный 2 4 5 4 3" xfId="10033"/>
    <cellStyle name="Обычный 2 4 5 4 3 2" xfId="26930"/>
    <cellStyle name="Обычный 2 4 5 4 4" xfId="18482"/>
    <cellStyle name="Обычный 2 4 5 5" xfId="2993"/>
    <cellStyle name="Обычный 2 4 5 5 2" xfId="7217"/>
    <cellStyle name="Обычный 2 4 5 5 2 2" xfId="15665"/>
    <cellStyle name="Обычный 2 4 5 5 2 2 2" xfId="32562"/>
    <cellStyle name="Обычный 2 4 5 5 2 3" xfId="24114"/>
    <cellStyle name="Обычный 2 4 5 5 3" xfId="11441"/>
    <cellStyle name="Обычный 2 4 5 5 3 2" xfId="28338"/>
    <cellStyle name="Обычный 2 4 5 5 4" xfId="19890"/>
    <cellStyle name="Обычный 2 4 5 6" xfId="4401"/>
    <cellStyle name="Обычный 2 4 5 6 2" xfId="12849"/>
    <cellStyle name="Обычный 2 4 5 6 2 2" xfId="29746"/>
    <cellStyle name="Обычный 2 4 5 6 3" xfId="21298"/>
    <cellStyle name="Обычный 2 4 5 7" xfId="8625"/>
    <cellStyle name="Обычный 2 4 5 7 2" xfId="25522"/>
    <cellStyle name="Обычный 2 4 5 8" xfId="17074"/>
    <cellStyle name="Обычный 2 4 5 9" xfId="33971"/>
    <cellStyle name="Обычный 2 4 6" xfId="486"/>
    <cellStyle name="Обычный 2 4 6 2" xfId="1217"/>
    <cellStyle name="Обычный 2 4 6 2 2" xfId="2626"/>
    <cellStyle name="Обычный 2 4 6 2 2 2" xfId="6850"/>
    <cellStyle name="Обычный 2 4 6 2 2 2 2" xfId="15298"/>
    <cellStyle name="Обычный 2 4 6 2 2 2 2 2" xfId="32195"/>
    <cellStyle name="Обычный 2 4 6 2 2 2 3" xfId="23747"/>
    <cellStyle name="Обычный 2 4 6 2 2 3" xfId="11074"/>
    <cellStyle name="Обычный 2 4 6 2 2 3 2" xfId="27971"/>
    <cellStyle name="Обычный 2 4 6 2 2 4" xfId="19523"/>
    <cellStyle name="Обычный 2 4 6 2 3" xfId="4034"/>
    <cellStyle name="Обычный 2 4 6 2 3 2" xfId="8258"/>
    <cellStyle name="Обычный 2 4 6 2 3 2 2" xfId="16706"/>
    <cellStyle name="Обычный 2 4 6 2 3 2 2 2" xfId="33603"/>
    <cellStyle name="Обычный 2 4 6 2 3 2 3" xfId="25155"/>
    <cellStyle name="Обычный 2 4 6 2 3 3" xfId="12482"/>
    <cellStyle name="Обычный 2 4 6 2 3 3 2" xfId="29379"/>
    <cellStyle name="Обычный 2 4 6 2 3 4" xfId="20931"/>
    <cellStyle name="Обычный 2 4 6 2 4" xfId="5442"/>
    <cellStyle name="Обычный 2 4 6 2 4 2" xfId="13890"/>
    <cellStyle name="Обычный 2 4 6 2 4 2 2" xfId="30787"/>
    <cellStyle name="Обычный 2 4 6 2 4 3" xfId="22339"/>
    <cellStyle name="Обычный 2 4 6 2 5" xfId="9666"/>
    <cellStyle name="Обычный 2 4 6 2 5 2" xfId="26563"/>
    <cellStyle name="Обычный 2 4 6 2 6" xfId="18115"/>
    <cellStyle name="Обычный 2 4 6 3" xfId="1922"/>
    <cellStyle name="Обычный 2 4 6 3 2" xfId="6146"/>
    <cellStyle name="Обычный 2 4 6 3 2 2" xfId="14594"/>
    <cellStyle name="Обычный 2 4 6 3 2 2 2" xfId="31491"/>
    <cellStyle name="Обычный 2 4 6 3 2 3" xfId="23043"/>
    <cellStyle name="Обычный 2 4 6 3 3" xfId="10370"/>
    <cellStyle name="Обычный 2 4 6 3 3 2" xfId="27267"/>
    <cellStyle name="Обычный 2 4 6 3 4" xfId="18819"/>
    <cellStyle name="Обычный 2 4 6 4" xfId="3330"/>
    <cellStyle name="Обычный 2 4 6 4 2" xfId="7554"/>
    <cellStyle name="Обычный 2 4 6 4 2 2" xfId="16002"/>
    <cellStyle name="Обычный 2 4 6 4 2 2 2" xfId="32899"/>
    <cellStyle name="Обычный 2 4 6 4 2 3" xfId="24451"/>
    <cellStyle name="Обычный 2 4 6 4 3" xfId="11778"/>
    <cellStyle name="Обычный 2 4 6 4 3 2" xfId="28675"/>
    <cellStyle name="Обычный 2 4 6 4 4" xfId="20227"/>
    <cellStyle name="Обычный 2 4 6 5" xfId="4738"/>
    <cellStyle name="Обычный 2 4 6 5 2" xfId="13186"/>
    <cellStyle name="Обычный 2 4 6 5 2 2" xfId="30083"/>
    <cellStyle name="Обычный 2 4 6 5 3" xfId="21635"/>
    <cellStyle name="Обычный 2 4 6 6" xfId="8962"/>
    <cellStyle name="Обычный 2 4 6 6 2" xfId="25859"/>
    <cellStyle name="Обычный 2 4 6 7" xfId="17411"/>
    <cellStyle name="Обычный 2 4 6 8" xfId="34308"/>
    <cellStyle name="Обычный 2 4 7" xfId="865"/>
    <cellStyle name="Обычный 2 4 7 2" xfId="2274"/>
    <cellStyle name="Обычный 2 4 7 2 2" xfId="6498"/>
    <cellStyle name="Обычный 2 4 7 2 2 2" xfId="14946"/>
    <cellStyle name="Обычный 2 4 7 2 2 2 2" xfId="31843"/>
    <cellStyle name="Обычный 2 4 7 2 2 3" xfId="23395"/>
    <cellStyle name="Обычный 2 4 7 2 3" xfId="10722"/>
    <cellStyle name="Обычный 2 4 7 2 3 2" xfId="27619"/>
    <cellStyle name="Обычный 2 4 7 2 4" xfId="19171"/>
    <cellStyle name="Обычный 2 4 7 3" xfId="3682"/>
    <cellStyle name="Обычный 2 4 7 3 2" xfId="7906"/>
    <cellStyle name="Обычный 2 4 7 3 2 2" xfId="16354"/>
    <cellStyle name="Обычный 2 4 7 3 2 2 2" xfId="33251"/>
    <cellStyle name="Обычный 2 4 7 3 2 3" xfId="24803"/>
    <cellStyle name="Обычный 2 4 7 3 3" xfId="12130"/>
    <cellStyle name="Обычный 2 4 7 3 3 2" xfId="29027"/>
    <cellStyle name="Обычный 2 4 7 3 4" xfId="20579"/>
    <cellStyle name="Обычный 2 4 7 4" xfId="5090"/>
    <cellStyle name="Обычный 2 4 7 4 2" xfId="13538"/>
    <cellStyle name="Обычный 2 4 7 4 2 2" xfId="30435"/>
    <cellStyle name="Обычный 2 4 7 4 3" xfId="21987"/>
    <cellStyle name="Обычный 2 4 7 5" xfId="9314"/>
    <cellStyle name="Обычный 2 4 7 5 2" xfId="26211"/>
    <cellStyle name="Обычный 2 4 7 6" xfId="17763"/>
    <cellStyle name="Обычный 2 4 8" xfId="1570"/>
    <cellStyle name="Обычный 2 4 8 2" xfId="5794"/>
    <cellStyle name="Обычный 2 4 8 2 2" xfId="14242"/>
    <cellStyle name="Обычный 2 4 8 2 2 2" xfId="31139"/>
    <cellStyle name="Обычный 2 4 8 2 3" xfId="22691"/>
    <cellStyle name="Обычный 2 4 8 3" xfId="10018"/>
    <cellStyle name="Обычный 2 4 8 3 2" xfId="26915"/>
    <cellStyle name="Обычный 2 4 8 4" xfId="18467"/>
    <cellStyle name="Обычный 2 4 9" xfId="2978"/>
    <cellStyle name="Обычный 2 4 9 2" xfId="7202"/>
    <cellStyle name="Обычный 2 4 9 2 2" xfId="15650"/>
    <cellStyle name="Обычный 2 4 9 2 2 2" xfId="32547"/>
    <cellStyle name="Обычный 2 4 9 2 3" xfId="24099"/>
    <cellStyle name="Обычный 2 4 9 3" xfId="11426"/>
    <cellStyle name="Обычный 2 4 9 3 2" xfId="28323"/>
    <cellStyle name="Обычный 2 4 9 4" xfId="19875"/>
    <cellStyle name="Обычный 2 4_Отчет за 2015 год" xfId="89"/>
    <cellStyle name="Обычный 2 5" xfId="90"/>
    <cellStyle name="Обычный 2 5 10" xfId="4402"/>
    <cellStyle name="Обычный 2 5 10 2" xfId="12850"/>
    <cellStyle name="Обычный 2 5 10 2 2" xfId="29747"/>
    <cellStyle name="Обычный 2 5 10 3" xfId="21299"/>
    <cellStyle name="Обычный 2 5 11" xfId="8626"/>
    <cellStyle name="Обычный 2 5 11 2" xfId="25523"/>
    <cellStyle name="Обычный 2 5 12" xfId="17075"/>
    <cellStyle name="Обычный 2 5 13" xfId="33972"/>
    <cellStyle name="Обычный 2 5 2" xfId="91"/>
    <cellStyle name="Обычный 2 5 2 10" xfId="8627"/>
    <cellStyle name="Обычный 2 5 2 10 2" xfId="25524"/>
    <cellStyle name="Обычный 2 5 2 11" xfId="17076"/>
    <cellStyle name="Обычный 2 5 2 12" xfId="33973"/>
    <cellStyle name="Обычный 2 5 2 2" xfId="92"/>
    <cellStyle name="Обычный 2 5 2 2 10" xfId="17077"/>
    <cellStyle name="Обычный 2 5 2 2 11" xfId="33974"/>
    <cellStyle name="Обычный 2 5 2 2 2" xfId="93"/>
    <cellStyle name="Обычный 2 5 2 2 2 10" xfId="33975"/>
    <cellStyle name="Обычный 2 5 2 2 2 2" xfId="94"/>
    <cellStyle name="Обычный 2 5 2 2 2 2 2" xfId="506"/>
    <cellStyle name="Обычный 2 5 2 2 2 2 2 2" xfId="1237"/>
    <cellStyle name="Обычный 2 5 2 2 2 2 2 2 2" xfId="2646"/>
    <cellStyle name="Обычный 2 5 2 2 2 2 2 2 2 2" xfId="6870"/>
    <cellStyle name="Обычный 2 5 2 2 2 2 2 2 2 2 2" xfId="15318"/>
    <cellStyle name="Обычный 2 5 2 2 2 2 2 2 2 2 2 2" xfId="32215"/>
    <cellStyle name="Обычный 2 5 2 2 2 2 2 2 2 2 3" xfId="23767"/>
    <cellStyle name="Обычный 2 5 2 2 2 2 2 2 2 3" xfId="11094"/>
    <cellStyle name="Обычный 2 5 2 2 2 2 2 2 2 3 2" xfId="27991"/>
    <cellStyle name="Обычный 2 5 2 2 2 2 2 2 2 4" xfId="19543"/>
    <cellStyle name="Обычный 2 5 2 2 2 2 2 2 3" xfId="4054"/>
    <cellStyle name="Обычный 2 5 2 2 2 2 2 2 3 2" xfId="8278"/>
    <cellStyle name="Обычный 2 5 2 2 2 2 2 2 3 2 2" xfId="16726"/>
    <cellStyle name="Обычный 2 5 2 2 2 2 2 2 3 2 2 2" xfId="33623"/>
    <cellStyle name="Обычный 2 5 2 2 2 2 2 2 3 2 3" xfId="25175"/>
    <cellStyle name="Обычный 2 5 2 2 2 2 2 2 3 3" xfId="12502"/>
    <cellStyle name="Обычный 2 5 2 2 2 2 2 2 3 3 2" xfId="29399"/>
    <cellStyle name="Обычный 2 5 2 2 2 2 2 2 3 4" xfId="20951"/>
    <cellStyle name="Обычный 2 5 2 2 2 2 2 2 4" xfId="5462"/>
    <cellStyle name="Обычный 2 5 2 2 2 2 2 2 4 2" xfId="13910"/>
    <cellStyle name="Обычный 2 5 2 2 2 2 2 2 4 2 2" xfId="30807"/>
    <cellStyle name="Обычный 2 5 2 2 2 2 2 2 4 3" xfId="22359"/>
    <cellStyle name="Обычный 2 5 2 2 2 2 2 2 5" xfId="9686"/>
    <cellStyle name="Обычный 2 5 2 2 2 2 2 2 5 2" xfId="26583"/>
    <cellStyle name="Обычный 2 5 2 2 2 2 2 2 6" xfId="18135"/>
    <cellStyle name="Обычный 2 5 2 2 2 2 2 3" xfId="1942"/>
    <cellStyle name="Обычный 2 5 2 2 2 2 2 3 2" xfId="6166"/>
    <cellStyle name="Обычный 2 5 2 2 2 2 2 3 2 2" xfId="14614"/>
    <cellStyle name="Обычный 2 5 2 2 2 2 2 3 2 2 2" xfId="31511"/>
    <cellStyle name="Обычный 2 5 2 2 2 2 2 3 2 3" xfId="23063"/>
    <cellStyle name="Обычный 2 5 2 2 2 2 2 3 3" xfId="10390"/>
    <cellStyle name="Обычный 2 5 2 2 2 2 2 3 3 2" xfId="27287"/>
    <cellStyle name="Обычный 2 5 2 2 2 2 2 3 4" xfId="18839"/>
    <cellStyle name="Обычный 2 5 2 2 2 2 2 4" xfId="3350"/>
    <cellStyle name="Обычный 2 5 2 2 2 2 2 4 2" xfId="7574"/>
    <cellStyle name="Обычный 2 5 2 2 2 2 2 4 2 2" xfId="16022"/>
    <cellStyle name="Обычный 2 5 2 2 2 2 2 4 2 2 2" xfId="32919"/>
    <cellStyle name="Обычный 2 5 2 2 2 2 2 4 2 3" xfId="24471"/>
    <cellStyle name="Обычный 2 5 2 2 2 2 2 4 3" xfId="11798"/>
    <cellStyle name="Обычный 2 5 2 2 2 2 2 4 3 2" xfId="28695"/>
    <cellStyle name="Обычный 2 5 2 2 2 2 2 4 4" xfId="20247"/>
    <cellStyle name="Обычный 2 5 2 2 2 2 2 5" xfId="4758"/>
    <cellStyle name="Обычный 2 5 2 2 2 2 2 5 2" xfId="13206"/>
    <cellStyle name="Обычный 2 5 2 2 2 2 2 5 2 2" xfId="30103"/>
    <cellStyle name="Обычный 2 5 2 2 2 2 2 5 3" xfId="21655"/>
    <cellStyle name="Обычный 2 5 2 2 2 2 2 6" xfId="8982"/>
    <cellStyle name="Обычный 2 5 2 2 2 2 2 6 2" xfId="25879"/>
    <cellStyle name="Обычный 2 5 2 2 2 2 2 7" xfId="17431"/>
    <cellStyle name="Обычный 2 5 2 2 2 2 2 8" xfId="34328"/>
    <cellStyle name="Обычный 2 5 2 2 2 2 3" xfId="885"/>
    <cellStyle name="Обычный 2 5 2 2 2 2 3 2" xfId="2294"/>
    <cellStyle name="Обычный 2 5 2 2 2 2 3 2 2" xfId="6518"/>
    <cellStyle name="Обычный 2 5 2 2 2 2 3 2 2 2" xfId="14966"/>
    <cellStyle name="Обычный 2 5 2 2 2 2 3 2 2 2 2" xfId="31863"/>
    <cellStyle name="Обычный 2 5 2 2 2 2 3 2 2 3" xfId="23415"/>
    <cellStyle name="Обычный 2 5 2 2 2 2 3 2 3" xfId="10742"/>
    <cellStyle name="Обычный 2 5 2 2 2 2 3 2 3 2" xfId="27639"/>
    <cellStyle name="Обычный 2 5 2 2 2 2 3 2 4" xfId="19191"/>
    <cellStyle name="Обычный 2 5 2 2 2 2 3 3" xfId="3702"/>
    <cellStyle name="Обычный 2 5 2 2 2 2 3 3 2" xfId="7926"/>
    <cellStyle name="Обычный 2 5 2 2 2 2 3 3 2 2" xfId="16374"/>
    <cellStyle name="Обычный 2 5 2 2 2 2 3 3 2 2 2" xfId="33271"/>
    <cellStyle name="Обычный 2 5 2 2 2 2 3 3 2 3" xfId="24823"/>
    <cellStyle name="Обычный 2 5 2 2 2 2 3 3 3" xfId="12150"/>
    <cellStyle name="Обычный 2 5 2 2 2 2 3 3 3 2" xfId="29047"/>
    <cellStyle name="Обычный 2 5 2 2 2 2 3 3 4" xfId="20599"/>
    <cellStyle name="Обычный 2 5 2 2 2 2 3 4" xfId="5110"/>
    <cellStyle name="Обычный 2 5 2 2 2 2 3 4 2" xfId="13558"/>
    <cellStyle name="Обычный 2 5 2 2 2 2 3 4 2 2" xfId="30455"/>
    <cellStyle name="Обычный 2 5 2 2 2 2 3 4 3" xfId="22007"/>
    <cellStyle name="Обычный 2 5 2 2 2 2 3 5" xfId="9334"/>
    <cellStyle name="Обычный 2 5 2 2 2 2 3 5 2" xfId="26231"/>
    <cellStyle name="Обычный 2 5 2 2 2 2 3 6" xfId="17783"/>
    <cellStyle name="Обычный 2 5 2 2 2 2 4" xfId="1590"/>
    <cellStyle name="Обычный 2 5 2 2 2 2 4 2" xfId="5814"/>
    <cellStyle name="Обычный 2 5 2 2 2 2 4 2 2" xfId="14262"/>
    <cellStyle name="Обычный 2 5 2 2 2 2 4 2 2 2" xfId="31159"/>
    <cellStyle name="Обычный 2 5 2 2 2 2 4 2 3" xfId="22711"/>
    <cellStyle name="Обычный 2 5 2 2 2 2 4 3" xfId="10038"/>
    <cellStyle name="Обычный 2 5 2 2 2 2 4 3 2" xfId="26935"/>
    <cellStyle name="Обычный 2 5 2 2 2 2 4 4" xfId="18487"/>
    <cellStyle name="Обычный 2 5 2 2 2 2 5" xfId="2998"/>
    <cellStyle name="Обычный 2 5 2 2 2 2 5 2" xfId="7222"/>
    <cellStyle name="Обычный 2 5 2 2 2 2 5 2 2" xfId="15670"/>
    <cellStyle name="Обычный 2 5 2 2 2 2 5 2 2 2" xfId="32567"/>
    <cellStyle name="Обычный 2 5 2 2 2 2 5 2 3" xfId="24119"/>
    <cellStyle name="Обычный 2 5 2 2 2 2 5 3" xfId="11446"/>
    <cellStyle name="Обычный 2 5 2 2 2 2 5 3 2" xfId="28343"/>
    <cellStyle name="Обычный 2 5 2 2 2 2 5 4" xfId="19895"/>
    <cellStyle name="Обычный 2 5 2 2 2 2 6" xfId="4406"/>
    <cellStyle name="Обычный 2 5 2 2 2 2 6 2" xfId="12854"/>
    <cellStyle name="Обычный 2 5 2 2 2 2 6 2 2" xfId="29751"/>
    <cellStyle name="Обычный 2 5 2 2 2 2 6 3" xfId="21303"/>
    <cellStyle name="Обычный 2 5 2 2 2 2 7" xfId="8630"/>
    <cellStyle name="Обычный 2 5 2 2 2 2 7 2" xfId="25527"/>
    <cellStyle name="Обычный 2 5 2 2 2 2 8" xfId="17079"/>
    <cellStyle name="Обычный 2 5 2 2 2 2 9" xfId="33976"/>
    <cellStyle name="Обычный 2 5 2 2 2 3" xfId="505"/>
    <cellStyle name="Обычный 2 5 2 2 2 3 2" xfId="1236"/>
    <cellStyle name="Обычный 2 5 2 2 2 3 2 2" xfId="2645"/>
    <cellStyle name="Обычный 2 5 2 2 2 3 2 2 2" xfId="6869"/>
    <cellStyle name="Обычный 2 5 2 2 2 3 2 2 2 2" xfId="15317"/>
    <cellStyle name="Обычный 2 5 2 2 2 3 2 2 2 2 2" xfId="32214"/>
    <cellStyle name="Обычный 2 5 2 2 2 3 2 2 2 3" xfId="23766"/>
    <cellStyle name="Обычный 2 5 2 2 2 3 2 2 3" xfId="11093"/>
    <cellStyle name="Обычный 2 5 2 2 2 3 2 2 3 2" xfId="27990"/>
    <cellStyle name="Обычный 2 5 2 2 2 3 2 2 4" xfId="19542"/>
    <cellStyle name="Обычный 2 5 2 2 2 3 2 3" xfId="4053"/>
    <cellStyle name="Обычный 2 5 2 2 2 3 2 3 2" xfId="8277"/>
    <cellStyle name="Обычный 2 5 2 2 2 3 2 3 2 2" xfId="16725"/>
    <cellStyle name="Обычный 2 5 2 2 2 3 2 3 2 2 2" xfId="33622"/>
    <cellStyle name="Обычный 2 5 2 2 2 3 2 3 2 3" xfId="25174"/>
    <cellStyle name="Обычный 2 5 2 2 2 3 2 3 3" xfId="12501"/>
    <cellStyle name="Обычный 2 5 2 2 2 3 2 3 3 2" xfId="29398"/>
    <cellStyle name="Обычный 2 5 2 2 2 3 2 3 4" xfId="20950"/>
    <cellStyle name="Обычный 2 5 2 2 2 3 2 4" xfId="5461"/>
    <cellStyle name="Обычный 2 5 2 2 2 3 2 4 2" xfId="13909"/>
    <cellStyle name="Обычный 2 5 2 2 2 3 2 4 2 2" xfId="30806"/>
    <cellStyle name="Обычный 2 5 2 2 2 3 2 4 3" xfId="22358"/>
    <cellStyle name="Обычный 2 5 2 2 2 3 2 5" xfId="9685"/>
    <cellStyle name="Обычный 2 5 2 2 2 3 2 5 2" xfId="26582"/>
    <cellStyle name="Обычный 2 5 2 2 2 3 2 6" xfId="18134"/>
    <cellStyle name="Обычный 2 5 2 2 2 3 3" xfId="1941"/>
    <cellStyle name="Обычный 2 5 2 2 2 3 3 2" xfId="6165"/>
    <cellStyle name="Обычный 2 5 2 2 2 3 3 2 2" xfId="14613"/>
    <cellStyle name="Обычный 2 5 2 2 2 3 3 2 2 2" xfId="31510"/>
    <cellStyle name="Обычный 2 5 2 2 2 3 3 2 3" xfId="23062"/>
    <cellStyle name="Обычный 2 5 2 2 2 3 3 3" xfId="10389"/>
    <cellStyle name="Обычный 2 5 2 2 2 3 3 3 2" xfId="27286"/>
    <cellStyle name="Обычный 2 5 2 2 2 3 3 4" xfId="18838"/>
    <cellStyle name="Обычный 2 5 2 2 2 3 4" xfId="3349"/>
    <cellStyle name="Обычный 2 5 2 2 2 3 4 2" xfId="7573"/>
    <cellStyle name="Обычный 2 5 2 2 2 3 4 2 2" xfId="16021"/>
    <cellStyle name="Обычный 2 5 2 2 2 3 4 2 2 2" xfId="32918"/>
    <cellStyle name="Обычный 2 5 2 2 2 3 4 2 3" xfId="24470"/>
    <cellStyle name="Обычный 2 5 2 2 2 3 4 3" xfId="11797"/>
    <cellStyle name="Обычный 2 5 2 2 2 3 4 3 2" xfId="28694"/>
    <cellStyle name="Обычный 2 5 2 2 2 3 4 4" xfId="20246"/>
    <cellStyle name="Обычный 2 5 2 2 2 3 5" xfId="4757"/>
    <cellStyle name="Обычный 2 5 2 2 2 3 5 2" xfId="13205"/>
    <cellStyle name="Обычный 2 5 2 2 2 3 5 2 2" xfId="30102"/>
    <cellStyle name="Обычный 2 5 2 2 2 3 5 3" xfId="21654"/>
    <cellStyle name="Обычный 2 5 2 2 2 3 6" xfId="8981"/>
    <cellStyle name="Обычный 2 5 2 2 2 3 6 2" xfId="25878"/>
    <cellStyle name="Обычный 2 5 2 2 2 3 7" xfId="17430"/>
    <cellStyle name="Обычный 2 5 2 2 2 3 8" xfId="34327"/>
    <cellStyle name="Обычный 2 5 2 2 2 4" xfId="884"/>
    <cellStyle name="Обычный 2 5 2 2 2 4 2" xfId="2293"/>
    <cellStyle name="Обычный 2 5 2 2 2 4 2 2" xfId="6517"/>
    <cellStyle name="Обычный 2 5 2 2 2 4 2 2 2" xfId="14965"/>
    <cellStyle name="Обычный 2 5 2 2 2 4 2 2 2 2" xfId="31862"/>
    <cellStyle name="Обычный 2 5 2 2 2 4 2 2 3" xfId="23414"/>
    <cellStyle name="Обычный 2 5 2 2 2 4 2 3" xfId="10741"/>
    <cellStyle name="Обычный 2 5 2 2 2 4 2 3 2" xfId="27638"/>
    <cellStyle name="Обычный 2 5 2 2 2 4 2 4" xfId="19190"/>
    <cellStyle name="Обычный 2 5 2 2 2 4 3" xfId="3701"/>
    <cellStyle name="Обычный 2 5 2 2 2 4 3 2" xfId="7925"/>
    <cellStyle name="Обычный 2 5 2 2 2 4 3 2 2" xfId="16373"/>
    <cellStyle name="Обычный 2 5 2 2 2 4 3 2 2 2" xfId="33270"/>
    <cellStyle name="Обычный 2 5 2 2 2 4 3 2 3" xfId="24822"/>
    <cellStyle name="Обычный 2 5 2 2 2 4 3 3" xfId="12149"/>
    <cellStyle name="Обычный 2 5 2 2 2 4 3 3 2" xfId="29046"/>
    <cellStyle name="Обычный 2 5 2 2 2 4 3 4" xfId="20598"/>
    <cellStyle name="Обычный 2 5 2 2 2 4 4" xfId="5109"/>
    <cellStyle name="Обычный 2 5 2 2 2 4 4 2" xfId="13557"/>
    <cellStyle name="Обычный 2 5 2 2 2 4 4 2 2" xfId="30454"/>
    <cellStyle name="Обычный 2 5 2 2 2 4 4 3" xfId="22006"/>
    <cellStyle name="Обычный 2 5 2 2 2 4 5" xfId="9333"/>
    <cellStyle name="Обычный 2 5 2 2 2 4 5 2" xfId="26230"/>
    <cellStyle name="Обычный 2 5 2 2 2 4 6" xfId="17782"/>
    <cellStyle name="Обычный 2 5 2 2 2 5" xfId="1589"/>
    <cellStyle name="Обычный 2 5 2 2 2 5 2" xfId="5813"/>
    <cellStyle name="Обычный 2 5 2 2 2 5 2 2" xfId="14261"/>
    <cellStyle name="Обычный 2 5 2 2 2 5 2 2 2" xfId="31158"/>
    <cellStyle name="Обычный 2 5 2 2 2 5 2 3" xfId="22710"/>
    <cellStyle name="Обычный 2 5 2 2 2 5 3" xfId="10037"/>
    <cellStyle name="Обычный 2 5 2 2 2 5 3 2" xfId="26934"/>
    <cellStyle name="Обычный 2 5 2 2 2 5 4" xfId="18486"/>
    <cellStyle name="Обычный 2 5 2 2 2 6" xfId="2997"/>
    <cellStyle name="Обычный 2 5 2 2 2 6 2" xfId="7221"/>
    <cellStyle name="Обычный 2 5 2 2 2 6 2 2" xfId="15669"/>
    <cellStyle name="Обычный 2 5 2 2 2 6 2 2 2" xfId="32566"/>
    <cellStyle name="Обычный 2 5 2 2 2 6 2 3" xfId="24118"/>
    <cellStyle name="Обычный 2 5 2 2 2 6 3" xfId="11445"/>
    <cellStyle name="Обычный 2 5 2 2 2 6 3 2" xfId="28342"/>
    <cellStyle name="Обычный 2 5 2 2 2 6 4" xfId="19894"/>
    <cellStyle name="Обычный 2 5 2 2 2 7" xfId="4405"/>
    <cellStyle name="Обычный 2 5 2 2 2 7 2" xfId="12853"/>
    <cellStyle name="Обычный 2 5 2 2 2 7 2 2" xfId="29750"/>
    <cellStyle name="Обычный 2 5 2 2 2 7 3" xfId="21302"/>
    <cellStyle name="Обычный 2 5 2 2 2 8" xfId="8629"/>
    <cellStyle name="Обычный 2 5 2 2 2 8 2" xfId="25526"/>
    <cellStyle name="Обычный 2 5 2 2 2 9" xfId="17078"/>
    <cellStyle name="Обычный 2 5 2 2 3" xfId="95"/>
    <cellStyle name="Обычный 2 5 2 2 3 2" xfId="507"/>
    <cellStyle name="Обычный 2 5 2 2 3 2 2" xfId="1238"/>
    <cellStyle name="Обычный 2 5 2 2 3 2 2 2" xfId="2647"/>
    <cellStyle name="Обычный 2 5 2 2 3 2 2 2 2" xfId="6871"/>
    <cellStyle name="Обычный 2 5 2 2 3 2 2 2 2 2" xfId="15319"/>
    <cellStyle name="Обычный 2 5 2 2 3 2 2 2 2 2 2" xfId="32216"/>
    <cellStyle name="Обычный 2 5 2 2 3 2 2 2 2 3" xfId="23768"/>
    <cellStyle name="Обычный 2 5 2 2 3 2 2 2 3" xfId="11095"/>
    <cellStyle name="Обычный 2 5 2 2 3 2 2 2 3 2" xfId="27992"/>
    <cellStyle name="Обычный 2 5 2 2 3 2 2 2 4" xfId="19544"/>
    <cellStyle name="Обычный 2 5 2 2 3 2 2 3" xfId="4055"/>
    <cellStyle name="Обычный 2 5 2 2 3 2 2 3 2" xfId="8279"/>
    <cellStyle name="Обычный 2 5 2 2 3 2 2 3 2 2" xfId="16727"/>
    <cellStyle name="Обычный 2 5 2 2 3 2 2 3 2 2 2" xfId="33624"/>
    <cellStyle name="Обычный 2 5 2 2 3 2 2 3 2 3" xfId="25176"/>
    <cellStyle name="Обычный 2 5 2 2 3 2 2 3 3" xfId="12503"/>
    <cellStyle name="Обычный 2 5 2 2 3 2 2 3 3 2" xfId="29400"/>
    <cellStyle name="Обычный 2 5 2 2 3 2 2 3 4" xfId="20952"/>
    <cellStyle name="Обычный 2 5 2 2 3 2 2 4" xfId="5463"/>
    <cellStyle name="Обычный 2 5 2 2 3 2 2 4 2" xfId="13911"/>
    <cellStyle name="Обычный 2 5 2 2 3 2 2 4 2 2" xfId="30808"/>
    <cellStyle name="Обычный 2 5 2 2 3 2 2 4 3" xfId="22360"/>
    <cellStyle name="Обычный 2 5 2 2 3 2 2 5" xfId="9687"/>
    <cellStyle name="Обычный 2 5 2 2 3 2 2 5 2" xfId="26584"/>
    <cellStyle name="Обычный 2 5 2 2 3 2 2 6" xfId="18136"/>
    <cellStyle name="Обычный 2 5 2 2 3 2 3" xfId="1943"/>
    <cellStyle name="Обычный 2 5 2 2 3 2 3 2" xfId="6167"/>
    <cellStyle name="Обычный 2 5 2 2 3 2 3 2 2" xfId="14615"/>
    <cellStyle name="Обычный 2 5 2 2 3 2 3 2 2 2" xfId="31512"/>
    <cellStyle name="Обычный 2 5 2 2 3 2 3 2 3" xfId="23064"/>
    <cellStyle name="Обычный 2 5 2 2 3 2 3 3" xfId="10391"/>
    <cellStyle name="Обычный 2 5 2 2 3 2 3 3 2" xfId="27288"/>
    <cellStyle name="Обычный 2 5 2 2 3 2 3 4" xfId="18840"/>
    <cellStyle name="Обычный 2 5 2 2 3 2 4" xfId="3351"/>
    <cellStyle name="Обычный 2 5 2 2 3 2 4 2" xfId="7575"/>
    <cellStyle name="Обычный 2 5 2 2 3 2 4 2 2" xfId="16023"/>
    <cellStyle name="Обычный 2 5 2 2 3 2 4 2 2 2" xfId="32920"/>
    <cellStyle name="Обычный 2 5 2 2 3 2 4 2 3" xfId="24472"/>
    <cellStyle name="Обычный 2 5 2 2 3 2 4 3" xfId="11799"/>
    <cellStyle name="Обычный 2 5 2 2 3 2 4 3 2" xfId="28696"/>
    <cellStyle name="Обычный 2 5 2 2 3 2 4 4" xfId="20248"/>
    <cellStyle name="Обычный 2 5 2 2 3 2 5" xfId="4759"/>
    <cellStyle name="Обычный 2 5 2 2 3 2 5 2" xfId="13207"/>
    <cellStyle name="Обычный 2 5 2 2 3 2 5 2 2" xfId="30104"/>
    <cellStyle name="Обычный 2 5 2 2 3 2 5 3" xfId="21656"/>
    <cellStyle name="Обычный 2 5 2 2 3 2 6" xfId="8983"/>
    <cellStyle name="Обычный 2 5 2 2 3 2 6 2" xfId="25880"/>
    <cellStyle name="Обычный 2 5 2 2 3 2 7" xfId="17432"/>
    <cellStyle name="Обычный 2 5 2 2 3 2 8" xfId="34329"/>
    <cellStyle name="Обычный 2 5 2 2 3 3" xfId="886"/>
    <cellStyle name="Обычный 2 5 2 2 3 3 2" xfId="2295"/>
    <cellStyle name="Обычный 2 5 2 2 3 3 2 2" xfId="6519"/>
    <cellStyle name="Обычный 2 5 2 2 3 3 2 2 2" xfId="14967"/>
    <cellStyle name="Обычный 2 5 2 2 3 3 2 2 2 2" xfId="31864"/>
    <cellStyle name="Обычный 2 5 2 2 3 3 2 2 3" xfId="23416"/>
    <cellStyle name="Обычный 2 5 2 2 3 3 2 3" xfId="10743"/>
    <cellStyle name="Обычный 2 5 2 2 3 3 2 3 2" xfId="27640"/>
    <cellStyle name="Обычный 2 5 2 2 3 3 2 4" xfId="19192"/>
    <cellStyle name="Обычный 2 5 2 2 3 3 3" xfId="3703"/>
    <cellStyle name="Обычный 2 5 2 2 3 3 3 2" xfId="7927"/>
    <cellStyle name="Обычный 2 5 2 2 3 3 3 2 2" xfId="16375"/>
    <cellStyle name="Обычный 2 5 2 2 3 3 3 2 2 2" xfId="33272"/>
    <cellStyle name="Обычный 2 5 2 2 3 3 3 2 3" xfId="24824"/>
    <cellStyle name="Обычный 2 5 2 2 3 3 3 3" xfId="12151"/>
    <cellStyle name="Обычный 2 5 2 2 3 3 3 3 2" xfId="29048"/>
    <cellStyle name="Обычный 2 5 2 2 3 3 3 4" xfId="20600"/>
    <cellStyle name="Обычный 2 5 2 2 3 3 4" xfId="5111"/>
    <cellStyle name="Обычный 2 5 2 2 3 3 4 2" xfId="13559"/>
    <cellStyle name="Обычный 2 5 2 2 3 3 4 2 2" xfId="30456"/>
    <cellStyle name="Обычный 2 5 2 2 3 3 4 3" xfId="22008"/>
    <cellStyle name="Обычный 2 5 2 2 3 3 5" xfId="9335"/>
    <cellStyle name="Обычный 2 5 2 2 3 3 5 2" xfId="26232"/>
    <cellStyle name="Обычный 2 5 2 2 3 3 6" xfId="17784"/>
    <cellStyle name="Обычный 2 5 2 2 3 4" xfId="1591"/>
    <cellStyle name="Обычный 2 5 2 2 3 4 2" xfId="5815"/>
    <cellStyle name="Обычный 2 5 2 2 3 4 2 2" xfId="14263"/>
    <cellStyle name="Обычный 2 5 2 2 3 4 2 2 2" xfId="31160"/>
    <cellStyle name="Обычный 2 5 2 2 3 4 2 3" xfId="22712"/>
    <cellStyle name="Обычный 2 5 2 2 3 4 3" xfId="10039"/>
    <cellStyle name="Обычный 2 5 2 2 3 4 3 2" xfId="26936"/>
    <cellStyle name="Обычный 2 5 2 2 3 4 4" xfId="18488"/>
    <cellStyle name="Обычный 2 5 2 2 3 5" xfId="2999"/>
    <cellStyle name="Обычный 2 5 2 2 3 5 2" xfId="7223"/>
    <cellStyle name="Обычный 2 5 2 2 3 5 2 2" xfId="15671"/>
    <cellStyle name="Обычный 2 5 2 2 3 5 2 2 2" xfId="32568"/>
    <cellStyle name="Обычный 2 5 2 2 3 5 2 3" xfId="24120"/>
    <cellStyle name="Обычный 2 5 2 2 3 5 3" xfId="11447"/>
    <cellStyle name="Обычный 2 5 2 2 3 5 3 2" xfId="28344"/>
    <cellStyle name="Обычный 2 5 2 2 3 5 4" xfId="19896"/>
    <cellStyle name="Обычный 2 5 2 2 3 6" xfId="4407"/>
    <cellStyle name="Обычный 2 5 2 2 3 6 2" xfId="12855"/>
    <cellStyle name="Обычный 2 5 2 2 3 6 2 2" xfId="29752"/>
    <cellStyle name="Обычный 2 5 2 2 3 6 3" xfId="21304"/>
    <cellStyle name="Обычный 2 5 2 2 3 7" xfId="8631"/>
    <cellStyle name="Обычный 2 5 2 2 3 7 2" xfId="25528"/>
    <cellStyle name="Обычный 2 5 2 2 3 8" xfId="17080"/>
    <cellStyle name="Обычный 2 5 2 2 3 9" xfId="33977"/>
    <cellStyle name="Обычный 2 5 2 2 4" xfId="504"/>
    <cellStyle name="Обычный 2 5 2 2 4 2" xfId="1235"/>
    <cellStyle name="Обычный 2 5 2 2 4 2 2" xfId="2644"/>
    <cellStyle name="Обычный 2 5 2 2 4 2 2 2" xfId="6868"/>
    <cellStyle name="Обычный 2 5 2 2 4 2 2 2 2" xfId="15316"/>
    <cellStyle name="Обычный 2 5 2 2 4 2 2 2 2 2" xfId="32213"/>
    <cellStyle name="Обычный 2 5 2 2 4 2 2 2 3" xfId="23765"/>
    <cellStyle name="Обычный 2 5 2 2 4 2 2 3" xfId="11092"/>
    <cellStyle name="Обычный 2 5 2 2 4 2 2 3 2" xfId="27989"/>
    <cellStyle name="Обычный 2 5 2 2 4 2 2 4" xfId="19541"/>
    <cellStyle name="Обычный 2 5 2 2 4 2 3" xfId="4052"/>
    <cellStyle name="Обычный 2 5 2 2 4 2 3 2" xfId="8276"/>
    <cellStyle name="Обычный 2 5 2 2 4 2 3 2 2" xfId="16724"/>
    <cellStyle name="Обычный 2 5 2 2 4 2 3 2 2 2" xfId="33621"/>
    <cellStyle name="Обычный 2 5 2 2 4 2 3 2 3" xfId="25173"/>
    <cellStyle name="Обычный 2 5 2 2 4 2 3 3" xfId="12500"/>
    <cellStyle name="Обычный 2 5 2 2 4 2 3 3 2" xfId="29397"/>
    <cellStyle name="Обычный 2 5 2 2 4 2 3 4" xfId="20949"/>
    <cellStyle name="Обычный 2 5 2 2 4 2 4" xfId="5460"/>
    <cellStyle name="Обычный 2 5 2 2 4 2 4 2" xfId="13908"/>
    <cellStyle name="Обычный 2 5 2 2 4 2 4 2 2" xfId="30805"/>
    <cellStyle name="Обычный 2 5 2 2 4 2 4 3" xfId="22357"/>
    <cellStyle name="Обычный 2 5 2 2 4 2 5" xfId="9684"/>
    <cellStyle name="Обычный 2 5 2 2 4 2 5 2" xfId="26581"/>
    <cellStyle name="Обычный 2 5 2 2 4 2 6" xfId="18133"/>
    <cellStyle name="Обычный 2 5 2 2 4 3" xfId="1940"/>
    <cellStyle name="Обычный 2 5 2 2 4 3 2" xfId="6164"/>
    <cellStyle name="Обычный 2 5 2 2 4 3 2 2" xfId="14612"/>
    <cellStyle name="Обычный 2 5 2 2 4 3 2 2 2" xfId="31509"/>
    <cellStyle name="Обычный 2 5 2 2 4 3 2 3" xfId="23061"/>
    <cellStyle name="Обычный 2 5 2 2 4 3 3" xfId="10388"/>
    <cellStyle name="Обычный 2 5 2 2 4 3 3 2" xfId="27285"/>
    <cellStyle name="Обычный 2 5 2 2 4 3 4" xfId="18837"/>
    <cellStyle name="Обычный 2 5 2 2 4 4" xfId="3348"/>
    <cellStyle name="Обычный 2 5 2 2 4 4 2" xfId="7572"/>
    <cellStyle name="Обычный 2 5 2 2 4 4 2 2" xfId="16020"/>
    <cellStyle name="Обычный 2 5 2 2 4 4 2 2 2" xfId="32917"/>
    <cellStyle name="Обычный 2 5 2 2 4 4 2 3" xfId="24469"/>
    <cellStyle name="Обычный 2 5 2 2 4 4 3" xfId="11796"/>
    <cellStyle name="Обычный 2 5 2 2 4 4 3 2" xfId="28693"/>
    <cellStyle name="Обычный 2 5 2 2 4 4 4" xfId="20245"/>
    <cellStyle name="Обычный 2 5 2 2 4 5" xfId="4756"/>
    <cellStyle name="Обычный 2 5 2 2 4 5 2" xfId="13204"/>
    <cellStyle name="Обычный 2 5 2 2 4 5 2 2" xfId="30101"/>
    <cellStyle name="Обычный 2 5 2 2 4 5 3" xfId="21653"/>
    <cellStyle name="Обычный 2 5 2 2 4 6" xfId="8980"/>
    <cellStyle name="Обычный 2 5 2 2 4 6 2" xfId="25877"/>
    <cellStyle name="Обычный 2 5 2 2 4 7" xfId="17429"/>
    <cellStyle name="Обычный 2 5 2 2 4 8" xfId="34326"/>
    <cellStyle name="Обычный 2 5 2 2 5" xfId="883"/>
    <cellStyle name="Обычный 2 5 2 2 5 2" xfId="2292"/>
    <cellStyle name="Обычный 2 5 2 2 5 2 2" xfId="6516"/>
    <cellStyle name="Обычный 2 5 2 2 5 2 2 2" xfId="14964"/>
    <cellStyle name="Обычный 2 5 2 2 5 2 2 2 2" xfId="31861"/>
    <cellStyle name="Обычный 2 5 2 2 5 2 2 3" xfId="23413"/>
    <cellStyle name="Обычный 2 5 2 2 5 2 3" xfId="10740"/>
    <cellStyle name="Обычный 2 5 2 2 5 2 3 2" xfId="27637"/>
    <cellStyle name="Обычный 2 5 2 2 5 2 4" xfId="19189"/>
    <cellStyle name="Обычный 2 5 2 2 5 3" xfId="3700"/>
    <cellStyle name="Обычный 2 5 2 2 5 3 2" xfId="7924"/>
    <cellStyle name="Обычный 2 5 2 2 5 3 2 2" xfId="16372"/>
    <cellStyle name="Обычный 2 5 2 2 5 3 2 2 2" xfId="33269"/>
    <cellStyle name="Обычный 2 5 2 2 5 3 2 3" xfId="24821"/>
    <cellStyle name="Обычный 2 5 2 2 5 3 3" xfId="12148"/>
    <cellStyle name="Обычный 2 5 2 2 5 3 3 2" xfId="29045"/>
    <cellStyle name="Обычный 2 5 2 2 5 3 4" xfId="20597"/>
    <cellStyle name="Обычный 2 5 2 2 5 4" xfId="5108"/>
    <cellStyle name="Обычный 2 5 2 2 5 4 2" xfId="13556"/>
    <cellStyle name="Обычный 2 5 2 2 5 4 2 2" xfId="30453"/>
    <cellStyle name="Обычный 2 5 2 2 5 4 3" xfId="22005"/>
    <cellStyle name="Обычный 2 5 2 2 5 5" xfId="9332"/>
    <cellStyle name="Обычный 2 5 2 2 5 5 2" xfId="26229"/>
    <cellStyle name="Обычный 2 5 2 2 5 6" xfId="17781"/>
    <cellStyle name="Обычный 2 5 2 2 6" xfId="1588"/>
    <cellStyle name="Обычный 2 5 2 2 6 2" xfId="5812"/>
    <cellStyle name="Обычный 2 5 2 2 6 2 2" xfId="14260"/>
    <cellStyle name="Обычный 2 5 2 2 6 2 2 2" xfId="31157"/>
    <cellStyle name="Обычный 2 5 2 2 6 2 3" xfId="22709"/>
    <cellStyle name="Обычный 2 5 2 2 6 3" xfId="10036"/>
    <cellStyle name="Обычный 2 5 2 2 6 3 2" xfId="26933"/>
    <cellStyle name="Обычный 2 5 2 2 6 4" xfId="18485"/>
    <cellStyle name="Обычный 2 5 2 2 7" xfId="2996"/>
    <cellStyle name="Обычный 2 5 2 2 7 2" xfId="7220"/>
    <cellStyle name="Обычный 2 5 2 2 7 2 2" xfId="15668"/>
    <cellStyle name="Обычный 2 5 2 2 7 2 2 2" xfId="32565"/>
    <cellStyle name="Обычный 2 5 2 2 7 2 3" xfId="24117"/>
    <cellStyle name="Обычный 2 5 2 2 7 3" xfId="11444"/>
    <cellStyle name="Обычный 2 5 2 2 7 3 2" xfId="28341"/>
    <cellStyle name="Обычный 2 5 2 2 7 4" xfId="19893"/>
    <cellStyle name="Обычный 2 5 2 2 8" xfId="4404"/>
    <cellStyle name="Обычный 2 5 2 2 8 2" xfId="12852"/>
    <cellStyle name="Обычный 2 5 2 2 8 2 2" xfId="29749"/>
    <cellStyle name="Обычный 2 5 2 2 8 3" xfId="21301"/>
    <cellStyle name="Обычный 2 5 2 2 9" xfId="8628"/>
    <cellStyle name="Обычный 2 5 2 2 9 2" xfId="25525"/>
    <cellStyle name="Обычный 2 5 2 3" xfId="96"/>
    <cellStyle name="Обычный 2 5 2 3 10" xfId="33978"/>
    <cellStyle name="Обычный 2 5 2 3 2" xfId="97"/>
    <cellStyle name="Обычный 2 5 2 3 2 2" xfId="509"/>
    <cellStyle name="Обычный 2 5 2 3 2 2 2" xfId="1240"/>
    <cellStyle name="Обычный 2 5 2 3 2 2 2 2" xfId="2649"/>
    <cellStyle name="Обычный 2 5 2 3 2 2 2 2 2" xfId="6873"/>
    <cellStyle name="Обычный 2 5 2 3 2 2 2 2 2 2" xfId="15321"/>
    <cellStyle name="Обычный 2 5 2 3 2 2 2 2 2 2 2" xfId="32218"/>
    <cellStyle name="Обычный 2 5 2 3 2 2 2 2 2 3" xfId="23770"/>
    <cellStyle name="Обычный 2 5 2 3 2 2 2 2 3" xfId="11097"/>
    <cellStyle name="Обычный 2 5 2 3 2 2 2 2 3 2" xfId="27994"/>
    <cellStyle name="Обычный 2 5 2 3 2 2 2 2 4" xfId="19546"/>
    <cellStyle name="Обычный 2 5 2 3 2 2 2 3" xfId="4057"/>
    <cellStyle name="Обычный 2 5 2 3 2 2 2 3 2" xfId="8281"/>
    <cellStyle name="Обычный 2 5 2 3 2 2 2 3 2 2" xfId="16729"/>
    <cellStyle name="Обычный 2 5 2 3 2 2 2 3 2 2 2" xfId="33626"/>
    <cellStyle name="Обычный 2 5 2 3 2 2 2 3 2 3" xfId="25178"/>
    <cellStyle name="Обычный 2 5 2 3 2 2 2 3 3" xfId="12505"/>
    <cellStyle name="Обычный 2 5 2 3 2 2 2 3 3 2" xfId="29402"/>
    <cellStyle name="Обычный 2 5 2 3 2 2 2 3 4" xfId="20954"/>
    <cellStyle name="Обычный 2 5 2 3 2 2 2 4" xfId="5465"/>
    <cellStyle name="Обычный 2 5 2 3 2 2 2 4 2" xfId="13913"/>
    <cellStyle name="Обычный 2 5 2 3 2 2 2 4 2 2" xfId="30810"/>
    <cellStyle name="Обычный 2 5 2 3 2 2 2 4 3" xfId="22362"/>
    <cellStyle name="Обычный 2 5 2 3 2 2 2 5" xfId="9689"/>
    <cellStyle name="Обычный 2 5 2 3 2 2 2 5 2" xfId="26586"/>
    <cellStyle name="Обычный 2 5 2 3 2 2 2 6" xfId="18138"/>
    <cellStyle name="Обычный 2 5 2 3 2 2 3" xfId="1945"/>
    <cellStyle name="Обычный 2 5 2 3 2 2 3 2" xfId="6169"/>
    <cellStyle name="Обычный 2 5 2 3 2 2 3 2 2" xfId="14617"/>
    <cellStyle name="Обычный 2 5 2 3 2 2 3 2 2 2" xfId="31514"/>
    <cellStyle name="Обычный 2 5 2 3 2 2 3 2 3" xfId="23066"/>
    <cellStyle name="Обычный 2 5 2 3 2 2 3 3" xfId="10393"/>
    <cellStyle name="Обычный 2 5 2 3 2 2 3 3 2" xfId="27290"/>
    <cellStyle name="Обычный 2 5 2 3 2 2 3 4" xfId="18842"/>
    <cellStyle name="Обычный 2 5 2 3 2 2 4" xfId="3353"/>
    <cellStyle name="Обычный 2 5 2 3 2 2 4 2" xfId="7577"/>
    <cellStyle name="Обычный 2 5 2 3 2 2 4 2 2" xfId="16025"/>
    <cellStyle name="Обычный 2 5 2 3 2 2 4 2 2 2" xfId="32922"/>
    <cellStyle name="Обычный 2 5 2 3 2 2 4 2 3" xfId="24474"/>
    <cellStyle name="Обычный 2 5 2 3 2 2 4 3" xfId="11801"/>
    <cellStyle name="Обычный 2 5 2 3 2 2 4 3 2" xfId="28698"/>
    <cellStyle name="Обычный 2 5 2 3 2 2 4 4" xfId="20250"/>
    <cellStyle name="Обычный 2 5 2 3 2 2 5" xfId="4761"/>
    <cellStyle name="Обычный 2 5 2 3 2 2 5 2" xfId="13209"/>
    <cellStyle name="Обычный 2 5 2 3 2 2 5 2 2" xfId="30106"/>
    <cellStyle name="Обычный 2 5 2 3 2 2 5 3" xfId="21658"/>
    <cellStyle name="Обычный 2 5 2 3 2 2 6" xfId="8985"/>
    <cellStyle name="Обычный 2 5 2 3 2 2 6 2" xfId="25882"/>
    <cellStyle name="Обычный 2 5 2 3 2 2 7" xfId="17434"/>
    <cellStyle name="Обычный 2 5 2 3 2 2 8" xfId="34331"/>
    <cellStyle name="Обычный 2 5 2 3 2 3" xfId="888"/>
    <cellStyle name="Обычный 2 5 2 3 2 3 2" xfId="2297"/>
    <cellStyle name="Обычный 2 5 2 3 2 3 2 2" xfId="6521"/>
    <cellStyle name="Обычный 2 5 2 3 2 3 2 2 2" xfId="14969"/>
    <cellStyle name="Обычный 2 5 2 3 2 3 2 2 2 2" xfId="31866"/>
    <cellStyle name="Обычный 2 5 2 3 2 3 2 2 3" xfId="23418"/>
    <cellStyle name="Обычный 2 5 2 3 2 3 2 3" xfId="10745"/>
    <cellStyle name="Обычный 2 5 2 3 2 3 2 3 2" xfId="27642"/>
    <cellStyle name="Обычный 2 5 2 3 2 3 2 4" xfId="19194"/>
    <cellStyle name="Обычный 2 5 2 3 2 3 3" xfId="3705"/>
    <cellStyle name="Обычный 2 5 2 3 2 3 3 2" xfId="7929"/>
    <cellStyle name="Обычный 2 5 2 3 2 3 3 2 2" xfId="16377"/>
    <cellStyle name="Обычный 2 5 2 3 2 3 3 2 2 2" xfId="33274"/>
    <cellStyle name="Обычный 2 5 2 3 2 3 3 2 3" xfId="24826"/>
    <cellStyle name="Обычный 2 5 2 3 2 3 3 3" xfId="12153"/>
    <cellStyle name="Обычный 2 5 2 3 2 3 3 3 2" xfId="29050"/>
    <cellStyle name="Обычный 2 5 2 3 2 3 3 4" xfId="20602"/>
    <cellStyle name="Обычный 2 5 2 3 2 3 4" xfId="5113"/>
    <cellStyle name="Обычный 2 5 2 3 2 3 4 2" xfId="13561"/>
    <cellStyle name="Обычный 2 5 2 3 2 3 4 2 2" xfId="30458"/>
    <cellStyle name="Обычный 2 5 2 3 2 3 4 3" xfId="22010"/>
    <cellStyle name="Обычный 2 5 2 3 2 3 5" xfId="9337"/>
    <cellStyle name="Обычный 2 5 2 3 2 3 5 2" xfId="26234"/>
    <cellStyle name="Обычный 2 5 2 3 2 3 6" xfId="17786"/>
    <cellStyle name="Обычный 2 5 2 3 2 4" xfId="1593"/>
    <cellStyle name="Обычный 2 5 2 3 2 4 2" xfId="5817"/>
    <cellStyle name="Обычный 2 5 2 3 2 4 2 2" xfId="14265"/>
    <cellStyle name="Обычный 2 5 2 3 2 4 2 2 2" xfId="31162"/>
    <cellStyle name="Обычный 2 5 2 3 2 4 2 3" xfId="22714"/>
    <cellStyle name="Обычный 2 5 2 3 2 4 3" xfId="10041"/>
    <cellStyle name="Обычный 2 5 2 3 2 4 3 2" xfId="26938"/>
    <cellStyle name="Обычный 2 5 2 3 2 4 4" xfId="18490"/>
    <cellStyle name="Обычный 2 5 2 3 2 5" xfId="3001"/>
    <cellStyle name="Обычный 2 5 2 3 2 5 2" xfId="7225"/>
    <cellStyle name="Обычный 2 5 2 3 2 5 2 2" xfId="15673"/>
    <cellStyle name="Обычный 2 5 2 3 2 5 2 2 2" xfId="32570"/>
    <cellStyle name="Обычный 2 5 2 3 2 5 2 3" xfId="24122"/>
    <cellStyle name="Обычный 2 5 2 3 2 5 3" xfId="11449"/>
    <cellStyle name="Обычный 2 5 2 3 2 5 3 2" xfId="28346"/>
    <cellStyle name="Обычный 2 5 2 3 2 5 4" xfId="19898"/>
    <cellStyle name="Обычный 2 5 2 3 2 6" xfId="4409"/>
    <cellStyle name="Обычный 2 5 2 3 2 6 2" xfId="12857"/>
    <cellStyle name="Обычный 2 5 2 3 2 6 2 2" xfId="29754"/>
    <cellStyle name="Обычный 2 5 2 3 2 6 3" xfId="21306"/>
    <cellStyle name="Обычный 2 5 2 3 2 7" xfId="8633"/>
    <cellStyle name="Обычный 2 5 2 3 2 7 2" xfId="25530"/>
    <cellStyle name="Обычный 2 5 2 3 2 8" xfId="17082"/>
    <cellStyle name="Обычный 2 5 2 3 2 9" xfId="33979"/>
    <cellStyle name="Обычный 2 5 2 3 3" xfId="508"/>
    <cellStyle name="Обычный 2 5 2 3 3 2" xfId="1239"/>
    <cellStyle name="Обычный 2 5 2 3 3 2 2" xfId="2648"/>
    <cellStyle name="Обычный 2 5 2 3 3 2 2 2" xfId="6872"/>
    <cellStyle name="Обычный 2 5 2 3 3 2 2 2 2" xfId="15320"/>
    <cellStyle name="Обычный 2 5 2 3 3 2 2 2 2 2" xfId="32217"/>
    <cellStyle name="Обычный 2 5 2 3 3 2 2 2 3" xfId="23769"/>
    <cellStyle name="Обычный 2 5 2 3 3 2 2 3" xfId="11096"/>
    <cellStyle name="Обычный 2 5 2 3 3 2 2 3 2" xfId="27993"/>
    <cellStyle name="Обычный 2 5 2 3 3 2 2 4" xfId="19545"/>
    <cellStyle name="Обычный 2 5 2 3 3 2 3" xfId="4056"/>
    <cellStyle name="Обычный 2 5 2 3 3 2 3 2" xfId="8280"/>
    <cellStyle name="Обычный 2 5 2 3 3 2 3 2 2" xfId="16728"/>
    <cellStyle name="Обычный 2 5 2 3 3 2 3 2 2 2" xfId="33625"/>
    <cellStyle name="Обычный 2 5 2 3 3 2 3 2 3" xfId="25177"/>
    <cellStyle name="Обычный 2 5 2 3 3 2 3 3" xfId="12504"/>
    <cellStyle name="Обычный 2 5 2 3 3 2 3 3 2" xfId="29401"/>
    <cellStyle name="Обычный 2 5 2 3 3 2 3 4" xfId="20953"/>
    <cellStyle name="Обычный 2 5 2 3 3 2 4" xfId="5464"/>
    <cellStyle name="Обычный 2 5 2 3 3 2 4 2" xfId="13912"/>
    <cellStyle name="Обычный 2 5 2 3 3 2 4 2 2" xfId="30809"/>
    <cellStyle name="Обычный 2 5 2 3 3 2 4 3" xfId="22361"/>
    <cellStyle name="Обычный 2 5 2 3 3 2 5" xfId="9688"/>
    <cellStyle name="Обычный 2 5 2 3 3 2 5 2" xfId="26585"/>
    <cellStyle name="Обычный 2 5 2 3 3 2 6" xfId="18137"/>
    <cellStyle name="Обычный 2 5 2 3 3 3" xfId="1944"/>
    <cellStyle name="Обычный 2 5 2 3 3 3 2" xfId="6168"/>
    <cellStyle name="Обычный 2 5 2 3 3 3 2 2" xfId="14616"/>
    <cellStyle name="Обычный 2 5 2 3 3 3 2 2 2" xfId="31513"/>
    <cellStyle name="Обычный 2 5 2 3 3 3 2 3" xfId="23065"/>
    <cellStyle name="Обычный 2 5 2 3 3 3 3" xfId="10392"/>
    <cellStyle name="Обычный 2 5 2 3 3 3 3 2" xfId="27289"/>
    <cellStyle name="Обычный 2 5 2 3 3 3 4" xfId="18841"/>
    <cellStyle name="Обычный 2 5 2 3 3 4" xfId="3352"/>
    <cellStyle name="Обычный 2 5 2 3 3 4 2" xfId="7576"/>
    <cellStyle name="Обычный 2 5 2 3 3 4 2 2" xfId="16024"/>
    <cellStyle name="Обычный 2 5 2 3 3 4 2 2 2" xfId="32921"/>
    <cellStyle name="Обычный 2 5 2 3 3 4 2 3" xfId="24473"/>
    <cellStyle name="Обычный 2 5 2 3 3 4 3" xfId="11800"/>
    <cellStyle name="Обычный 2 5 2 3 3 4 3 2" xfId="28697"/>
    <cellStyle name="Обычный 2 5 2 3 3 4 4" xfId="20249"/>
    <cellStyle name="Обычный 2 5 2 3 3 5" xfId="4760"/>
    <cellStyle name="Обычный 2 5 2 3 3 5 2" xfId="13208"/>
    <cellStyle name="Обычный 2 5 2 3 3 5 2 2" xfId="30105"/>
    <cellStyle name="Обычный 2 5 2 3 3 5 3" xfId="21657"/>
    <cellStyle name="Обычный 2 5 2 3 3 6" xfId="8984"/>
    <cellStyle name="Обычный 2 5 2 3 3 6 2" xfId="25881"/>
    <cellStyle name="Обычный 2 5 2 3 3 7" xfId="17433"/>
    <cellStyle name="Обычный 2 5 2 3 3 8" xfId="34330"/>
    <cellStyle name="Обычный 2 5 2 3 4" xfId="887"/>
    <cellStyle name="Обычный 2 5 2 3 4 2" xfId="2296"/>
    <cellStyle name="Обычный 2 5 2 3 4 2 2" xfId="6520"/>
    <cellStyle name="Обычный 2 5 2 3 4 2 2 2" xfId="14968"/>
    <cellStyle name="Обычный 2 5 2 3 4 2 2 2 2" xfId="31865"/>
    <cellStyle name="Обычный 2 5 2 3 4 2 2 3" xfId="23417"/>
    <cellStyle name="Обычный 2 5 2 3 4 2 3" xfId="10744"/>
    <cellStyle name="Обычный 2 5 2 3 4 2 3 2" xfId="27641"/>
    <cellStyle name="Обычный 2 5 2 3 4 2 4" xfId="19193"/>
    <cellStyle name="Обычный 2 5 2 3 4 3" xfId="3704"/>
    <cellStyle name="Обычный 2 5 2 3 4 3 2" xfId="7928"/>
    <cellStyle name="Обычный 2 5 2 3 4 3 2 2" xfId="16376"/>
    <cellStyle name="Обычный 2 5 2 3 4 3 2 2 2" xfId="33273"/>
    <cellStyle name="Обычный 2 5 2 3 4 3 2 3" xfId="24825"/>
    <cellStyle name="Обычный 2 5 2 3 4 3 3" xfId="12152"/>
    <cellStyle name="Обычный 2 5 2 3 4 3 3 2" xfId="29049"/>
    <cellStyle name="Обычный 2 5 2 3 4 3 4" xfId="20601"/>
    <cellStyle name="Обычный 2 5 2 3 4 4" xfId="5112"/>
    <cellStyle name="Обычный 2 5 2 3 4 4 2" xfId="13560"/>
    <cellStyle name="Обычный 2 5 2 3 4 4 2 2" xfId="30457"/>
    <cellStyle name="Обычный 2 5 2 3 4 4 3" xfId="22009"/>
    <cellStyle name="Обычный 2 5 2 3 4 5" xfId="9336"/>
    <cellStyle name="Обычный 2 5 2 3 4 5 2" xfId="26233"/>
    <cellStyle name="Обычный 2 5 2 3 4 6" xfId="17785"/>
    <cellStyle name="Обычный 2 5 2 3 5" xfId="1592"/>
    <cellStyle name="Обычный 2 5 2 3 5 2" xfId="5816"/>
    <cellStyle name="Обычный 2 5 2 3 5 2 2" xfId="14264"/>
    <cellStyle name="Обычный 2 5 2 3 5 2 2 2" xfId="31161"/>
    <cellStyle name="Обычный 2 5 2 3 5 2 3" xfId="22713"/>
    <cellStyle name="Обычный 2 5 2 3 5 3" xfId="10040"/>
    <cellStyle name="Обычный 2 5 2 3 5 3 2" xfId="26937"/>
    <cellStyle name="Обычный 2 5 2 3 5 4" xfId="18489"/>
    <cellStyle name="Обычный 2 5 2 3 6" xfId="3000"/>
    <cellStyle name="Обычный 2 5 2 3 6 2" xfId="7224"/>
    <cellStyle name="Обычный 2 5 2 3 6 2 2" xfId="15672"/>
    <cellStyle name="Обычный 2 5 2 3 6 2 2 2" xfId="32569"/>
    <cellStyle name="Обычный 2 5 2 3 6 2 3" xfId="24121"/>
    <cellStyle name="Обычный 2 5 2 3 6 3" xfId="11448"/>
    <cellStyle name="Обычный 2 5 2 3 6 3 2" xfId="28345"/>
    <cellStyle name="Обычный 2 5 2 3 6 4" xfId="19897"/>
    <cellStyle name="Обычный 2 5 2 3 7" xfId="4408"/>
    <cellStyle name="Обычный 2 5 2 3 7 2" xfId="12856"/>
    <cellStyle name="Обычный 2 5 2 3 7 2 2" xfId="29753"/>
    <cellStyle name="Обычный 2 5 2 3 7 3" xfId="21305"/>
    <cellStyle name="Обычный 2 5 2 3 8" xfId="8632"/>
    <cellStyle name="Обычный 2 5 2 3 8 2" xfId="25529"/>
    <cellStyle name="Обычный 2 5 2 3 9" xfId="17081"/>
    <cellStyle name="Обычный 2 5 2 4" xfId="98"/>
    <cellStyle name="Обычный 2 5 2 4 2" xfId="510"/>
    <cellStyle name="Обычный 2 5 2 4 2 2" xfId="1241"/>
    <cellStyle name="Обычный 2 5 2 4 2 2 2" xfId="2650"/>
    <cellStyle name="Обычный 2 5 2 4 2 2 2 2" xfId="6874"/>
    <cellStyle name="Обычный 2 5 2 4 2 2 2 2 2" xfId="15322"/>
    <cellStyle name="Обычный 2 5 2 4 2 2 2 2 2 2" xfId="32219"/>
    <cellStyle name="Обычный 2 5 2 4 2 2 2 2 3" xfId="23771"/>
    <cellStyle name="Обычный 2 5 2 4 2 2 2 3" xfId="11098"/>
    <cellStyle name="Обычный 2 5 2 4 2 2 2 3 2" xfId="27995"/>
    <cellStyle name="Обычный 2 5 2 4 2 2 2 4" xfId="19547"/>
    <cellStyle name="Обычный 2 5 2 4 2 2 3" xfId="4058"/>
    <cellStyle name="Обычный 2 5 2 4 2 2 3 2" xfId="8282"/>
    <cellStyle name="Обычный 2 5 2 4 2 2 3 2 2" xfId="16730"/>
    <cellStyle name="Обычный 2 5 2 4 2 2 3 2 2 2" xfId="33627"/>
    <cellStyle name="Обычный 2 5 2 4 2 2 3 2 3" xfId="25179"/>
    <cellStyle name="Обычный 2 5 2 4 2 2 3 3" xfId="12506"/>
    <cellStyle name="Обычный 2 5 2 4 2 2 3 3 2" xfId="29403"/>
    <cellStyle name="Обычный 2 5 2 4 2 2 3 4" xfId="20955"/>
    <cellStyle name="Обычный 2 5 2 4 2 2 4" xfId="5466"/>
    <cellStyle name="Обычный 2 5 2 4 2 2 4 2" xfId="13914"/>
    <cellStyle name="Обычный 2 5 2 4 2 2 4 2 2" xfId="30811"/>
    <cellStyle name="Обычный 2 5 2 4 2 2 4 3" xfId="22363"/>
    <cellStyle name="Обычный 2 5 2 4 2 2 5" xfId="9690"/>
    <cellStyle name="Обычный 2 5 2 4 2 2 5 2" xfId="26587"/>
    <cellStyle name="Обычный 2 5 2 4 2 2 6" xfId="18139"/>
    <cellStyle name="Обычный 2 5 2 4 2 3" xfId="1946"/>
    <cellStyle name="Обычный 2 5 2 4 2 3 2" xfId="6170"/>
    <cellStyle name="Обычный 2 5 2 4 2 3 2 2" xfId="14618"/>
    <cellStyle name="Обычный 2 5 2 4 2 3 2 2 2" xfId="31515"/>
    <cellStyle name="Обычный 2 5 2 4 2 3 2 3" xfId="23067"/>
    <cellStyle name="Обычный 2 5 2 4 2 3 3" xfId="10394"/>
    <cellStyle name="Обычный 2 5 2 4 2 3 3 2" xfId="27291"/>
    <cellStyle name="Обычный 2 5 2 4 2 3 4" xfId="18843"/>
    <cellStyle name="Обычный 2 5 2 4 2 4" xfId="3354"/>
    <cellStyle name="Обычный 2 5 2 4 2 4 2" xfId="7578"/>
    <cellStyle name="Обычный 2 5 2 4 2 4 2 2" xfId="16026"/>
    <cellStyle name="Обычный 2 5 2 4 2 4 2 2 2" xfId="32923"/>
    <cellStyle name="Обычный 2 5 2 4 2 4 2 3" xfId="24475"/>
    <cellStyle name="Обычный 2 5 2 4 2 4 3" xfId="11802"/>
    <cellStyle name="Обычный 2 5 2 4 2 4 3 2" xfId="28699"/>
    <cellStyle name="Обычный 2 5 2 4 2 4 4" xfId="20251"/>
    <cellStyle name="Обычный 2 5 2 4 2 5" xfId="4762"/>
    <cellStyle name="Обычный 2 5 2 4 2 5 2" xfId="13210"/>
    <cellStyle name="Обычный 2 5 2 4 2 5 2 2" xfId="30107"/>
    <cellStyle name="Обычный 2 5 2 4 2 5 3" xfId="21659"/>
    <cellStyle name="Обычный 2 5 2 4 2 6" xfId="8986"/>
    <cellStyle name="Обычный 2 5 2 4 2 6 2" xfId="25883"/>
    <cellStyle name="Обычный 2 5 2 4 2 7" xfId="17435"/>
    <cellStyle name="Обычный 2 5 2 4 2 8" xfId="34332"/>
    <cellStyle name="Обычный 2 5 2 4 3" xfId="889"/>
    <cellStyle name="Обычный 2 5 2 4 3 2" xfId="2298"/>
    <cellStyle name="Обычный 2 5 2 4 3 2 2" xfId="6522"/>
    <cellStyle name="Обычный 2 5 2 4 3 2 2 2" xfId="14970"/>
    <cellStyle name="Обычный 2 5 2 4 3 2 2 2 2" xfId="31867"/>
    <cellStyle name="Обычный 2 5 2 4 3 2 2 3" xfId="23419"/>
    <cellStyle name="Обычный 2 5 2 4 3 2 3" xfId="10746"/>
    <cellStyle name="Обычный 2 5 2 4 3 2 3 2" xfId="27643"/>
    <cellStyle name="Обычный 2 5 2 4 3 2 4" xfId="19195"/>
    <cellStyle name="Обычный 2 5 2 4 3 3" xfId="3706"/>
    <cellStyle name="Обычный 2 5 2 4 3 3 2" xfId="7930"/>
    <cellStyle name="Обычный 2 5 2 4 3 3 2 2" xfId="16378"/>
    <cellStyle name="Обычный 2 5 2 4 3 3 2 2 2" xfId="33275"/>
    <cellStyle name="Обычный 2 5 2 4 3 3 2 3" xfId="24827"/>
    <cellStyle name="Обычный 2 5 2 4 3 3 3" xfId="12154"/>
    <cellStyle name="Обычный 2 5 2 4 3 3 3 2" xfId="29051"/>
    <cellStyle name="Обычный 2 5 2 4 3 3 4" xfId="20603"/>
    <cellStyle name="Обычный 2 5 2 4 3 4" xfId="5114"/>
    <cellStyle name="Обычный 2 5 2 4 3 4 2" xfId="13562"/>
    <cellStyle name="Обычный 2 5 2 4 3 4 2 2" xfId="30459"/>
    <cellStyle name="Обычный 2 5 2 4 3 4 3" xfId="22011"/>
    <cellStyle name="Обычный 2 5 2 4 3 5" xfId="9338"/>
    <cellStyle name="Обычный 2 5 2 4 3 5 2" xfId="26235"/>
    <cellStyle name="Обычный 2 5 2 4 3 6" xfId="17787"/>
    <cellStyle name="Обычный 2 5 2 4 4" xfId="1594"/>
    <cellStyle name="Обычный 2 5 2 4 4 2" xfId="5818"/>
    <cellStyle name="Обычный 2 5 2 4 4 2 2" xfId="14266"/>
    <cellStyle name="Обычный 2 5 2 4 4 2 2 2" xfId="31163"/>
    <cellStyle name="Обычный 2 5 2 4 4 2 3" xfId="22715"/>
    <cellStyle name="Обычный 2 5 2 4 4 3" xfId="10042"/>
    <cellStyle name="Обычный 2 5 2 4 4 3 2" xfId="26939"/>
    <cellStyle name="Обычный 2 5 2 4 4 4" xfId="18491"/>
    <cellStyle name="Обычный 2 5 2 4 5" xfId="3002"/>
    <cellStyle name="Обычный 2 5 2 4 5 2" xfId="7226"/>
    <cellStyle name="Обычный 2 5 2 4 5 2 2" xfId="15674"/>
    <cellStyle name="Обычный 2 5 2 4 5 2 2 2" xfId="32571"/>
    <cellStyle name="Обычный 2 5 2 4 5 2 3" xfId="24123"/>
    <cellStyle name="Обычный 2 5 2 4 5 3" xfId="11450"/>
    <cellStyle name="Обычный 2 5 2 4 5 3 2" xfId="28347"/>
    <cellStyle name="Обычный 2 5 2 4 5 4" xfId="19899"/>
    <cellStyle name="Обычный 2 5 2 4 6" xfId="4410"/>
    <cellStyle name="Обычный 2 5 2 4 6 2" xfId="12858"/>
    <cellStyle name="Обычный 2 5 2 4 6 2 2" xfId="29755"/>
    <cellStyle name="Обычный 2 5 2 4 6 3" xfId="21307"/>
    <cellStyle name="Обычный 2 5 2 4 7" xfId="8634"/>
    <cellStyle name="Обычный 2 5 2 4 7 2" xfId="25531"/>
    <cellStyle name="Обычный 2 5 2 4 8" xfId="17083"/>
    <cellStyle name="Обычный 2 5 2 4 9" xfId="33980"/>
    <cellStyle name="Обычный 2 5 2 5" xfId="503"/>
    <cellStyle name="Обычный 2 5 2 5 2" xfId="1234"/>
    <cellStyle name="Обычный 2 5 2 5 2 2" xfId="2643"/>
    <cellStyle name="Обычный 2 5 2 5 2 2 2" xfId="6867"/>
    <cellStyle name="Обычный 2 5 2 5 2 2 2 2" xfId="15315"/>
    <cellStyle name="Обычный 2 5 2 5 2 2 2 2 2" xfId="32212"/>
    <cellStyle name="Обычный 2 5 2 5 2 2 2 3" xfId="23764"/>
    <cellStyle name="Обычный 2 5 2 5 2 2 3" xfId="11091"/>
    <cellStyle name="Обычный 2 5 2 5 2 2 3 2" xfId="27988"/>
    <cellStyle name="Обычный 2 5 2 5 2 2 4" xfId="19540"/>
    <cellStyle name="Обычный 2 5 2 5 2 3" xfId="4051"/>
    <cellStyle name="Обычный 2 5 2 5 2 3 2" xfId="8275"/>
    <cellStyle name="Обычный 2 5 2 5 2 3 2 2" xfId="16723"/>
    <cellStyle name="Обычный 2 5 2 5 2 3 2 2 2" xfId="33620"/>
    <cellStyle name="Обычный 2 5 2 5 2 3 2 3" xfId="25172"/>
    <cellStyle name="Обычный 2 5 2 5 2 3 3" xfId="12499"/>
    <cellStyle name="Обычный 2 5 2 5 2 3 3 2" xfId="29396"/>
    <cellStyle name="Обычный 2 5 2 5 2 3 4" xfId="20948"/>
    <cellStyle name="Обычный 2 5 2 5 2 4" xfId="5459"/>
    <cellStyle name="Обычный 2 5 2 5 2 4 2" xfId="13907"/>
    <cellStyle name="Обычный 2 5 2 5 2 4 2 2" xfId="30804"/>
    <cellStyle name="Обычный 2 5 2 5 2 4 3" xfId="22356"/>
    <cellStyle name="Обычный 2 5 2 5 2 5" xfId="9683"/>
    <cellStyle name="Обычный 2 5 2 5 2 5 2" xfId="26580"/>
    <cellStyle name="Обычный 2 5 2 5 2 6" xfId="18132"/>
    <cellStyle name="Обычный 2 5 2 5 3" xfId="1939"/>
    <cellStyle name="Обычный 2 5 2 5 3 2" xfId="6163"/>
    <cellStyle name="Обычный 2 5 2 5 3 2 2" xfId="14611"/>
    <cellStyle name="Обычный 2 5 2 5 3 2 2 2" xfId="31508"/>
    <cellStyle name="Обычный 2 5 2 5 3 2 3" xfId="23060"/>
    <cellStyle name="Обычный 2 5 2 5 3 3" xfId="10387"/>
    <cellStyle name="Обычный 2 5 2 5 3 3 2" xfId="27284"/>
    <cellStyle name="Обычный 2 5 2 5 3 4" xfId="18836"/>
    <cellStyle name="Обычный 2 5 2 5 4" xfId="3347"/>
    <cellStyle name="Обычный 2 5 2 5 4 2" xfId="7571"/>
    <cellStyle name="Обычный 2 5 2 5 4 2 2" xfId="16019"/>
    <cellStyle name="Обычный 2 5 2 5 4 2 2 2" xfId="32916"/>
    <cellStyle name="Обычный 2 5 2 5 4 2 3" xfId="24468"/>
    <cellStyle name="Обычный 2 5 2 5 4 3" xfId="11795"/>
    <cellStyle name="Обычный 2 5 2 5 4 3 2" xfId="28692"/>
    <cellStyle name="Обычный 2 5 2 5 4 4" xfId="20244"/>
    <cellStyle name="Обычный 2 5 2 5 5" xfId="4755"/>
    <cellStyle name="Обычный 2 5 2 5 5 2" xfId="13203"/>
    <cellStyle name="Обычный 2 5 2 5 5 2 2" xfId="30100"/>
    <cellStyle name="Обычный 2 5 2 5 5 3" xfId="21652"/>
    <cellStyle name="Обычный 2 5 2 5 6" xfId="8979"/>
    <cellStyle name="Обычный 2 5 2 5 6 2" xfId="25876"/>
    <cellStyle name="Обычный 2 5 2 5 7" xfId="17428"/>
    <cellStyle name="Обычный 2 5 2 5 8" xfId="34325"/>
    <cellStyle name="Обычный 2 5 2 6" xfId="882"/>
    <cellStyle name="Обычный 2 5 2 6 2" xfId="2291"/>
    <cellStyle name="Обычный 2 5 2 6 2 2" xfId="6515"/>
    <cellStyle name="Обычный 2 5 2 6 2 2 2" xfId="14963"/>
    <cellStyle name="Обычный 2 5 2 6 2 2 2 2" xfId="31860"/>
    <cellStyle name="Обычный 2 5 2 6 2 2 3" xfId="23412"/>
    <cellStyle name="Обычный 2 5 2 6 2 3" xfId="10739"/>
    <cellStyle name="Обычный 2 5 2 6 2 3 2" xfId="27636"/>
    <cellStyle name="Обычный 2 5 2 6 2 4" xfId="19188"/>
    <cellStyle name="Обычный 2 5 2 6 3" xfId="3699"/>
    <cellStyle name="Обычный 2 5 2 6 3 2" xfId="7923"/>
    <cellStyle name="Обычный 2 5 2 6 3 2 2" xfId="16371"/>
    <cellStyle name="Обычный 2 5 2 6 3 2 2 2" xfId="33268"/>
    <cellStyle name="Обычный 2 5 2 6 3 2 3" xfId="24820"/>
    <cellStyle name="Обычный 2 5 2 6 3 3" xfId="12147"/>
    <cellStyle name="Обычный 2 5 2 6 3 3 2" xfId="29044"/>
    <cellStyle name="Обычный 2 5 2 6 3 4" xfId="20596"/>
    <cellStyle name="Обычный 2 5 2 6 4" xfId="5107"/>
    <cellStyle name="Обычный 2 5 2 6 4 2" xfId="13555"/>
    <cellStyle name="Обычный 2 5 2 6 4 2 2" xfId="30452"/>
    <cellStyle name="Обычный 2 5 2 6 4 3" xfId="22004"/>
    <cellStyle name="Обычный 2 5 2 6 5" xfId="9331"/>
    <cellStyle name="Обычный 2 5 2 6 5 2" xfId="26228"/>
    <cellStyle name="Обычный 2 5 2 6 6" xfId="17780"/>
    <cellStyle name="Обычный 2 5 2 7" xfId="1587"/>
    <cellStyle name="Обычный 2 5 2 7 2" xfId="5811"/>
    <cellStyle name="Обычный 2 5 2 7 2 2" xfId="14259"/>
    <cellStyle name="Обычный 2 5 2 7 2 2 2" xfId="31156"/>
    <cellStyle name="Обычный 2 5 2 7 2 3" xfId="22708"/>
    <cellStyle name="Обычный 2 5 2 7 3" xfId="10035"/>
    <cellStyle name="Обычный 2 5 2 7 3 2" xfId="26932"/>
    <cellStyle name="Обычный 2 5 2 7 4" xfId="18484"/>
    <cellStyle name="Обычный 2 5 2 8" xfId="2995"/>
    <cellStyle name="Обычный 2 5 2 8 2" xfId="7219"/>
    <cellStyle name="Обычный 2 5 2 8 2 2" xfId="15667"/>
    <cellStyle name="Обычный 2 5 2 8 2 2 2" xfId="32564"/>
    <cellStyle name="Обычный 2 5 2 8 2 3" xfId="24116"/>
    <cellStyle name="Обычный 2 5 2 8 3" xfId="11443"/>
    <cellStyle name="Обычный 2 5 2 8 3 2" xfId="28340"/>
    <cellStyle name="Обычный 2 5 2 8 4" xfId="19892"/>
    <cellStyle name="Обычный 2 5 2 9" xfId="4403"/>
    <cellStyle name="Обычный 2 5 2 9 2" xfId="12851"/>
    <cellStyle name="Обычный 2 5 2 9 2 2" xfId="29748"/>
    <cellStyle name="Обычный 2 5 2 9 3" xfId="21300"/>
    <cellStyle name="Обычный 2 5 3" xfId="99"/>
    <cellStyle name="Обычный 2 5 3 10" xfId="17084"/>
    <cellStyle name="Обычный 2 5 3 11" xfId="33981"/>
    <cellStyle name="Обычный 2 5 3 2" xfId="100"/>
    <cellStyle name="Обычный 2 5 3 2 10" xfId="33982"/>
    <cellStyle name="Обычный 2 5 3 2 2" xfId="101"/>
    <cellStyle name="Обычный 2 5 3 2 2 2" xfId="513"/>
    <cellStyle name="Обычный 2 5 3 2 2 2 2" xfId="1244"/>
    <cellStyle name="Обычный 2 5 3 2 2 2 2 2" xfId="2653"/>
    <cellStyle name="Обычный 2 5 3 2 2 2 2 2 2" xfId="6877"/>
    <cellStyle name="Обычный 2 5 3 2 2 2 2 2 2 2" xfId="15325"/>
    <cellStyle name="Обычный 2 5 3 2 2 2 2 2 2 2 2" xfId="32222"/>
    <cellStyle name="Обычный 2 5 3 2 2 2 2 2 2 3" xfId="23774"/>
    <cellStyle name="Обычный 2 5 3 2 2 2 2 2 3" xfId="11101"/>
    <cellStyle name="Обычный 2 5 3 2 2 2 2 2 3 2" xfId="27998"/>
    <cellStyle name="Обычный 2 5 3 2 2 2 2 2 4" xfId="19550"/>
    <cellStyle name="Обычный 2 5 3 2 2 2 2 3" xfId="4061"/>
    <cellStyle name="Обычный 2 5 3 2 2 2 2 3 2" xfId="8285"/>
    <cellStyle name="Обычный 2 5 3 2 2 2 2 3 2 2" xfId="16733"/>
    <cellStyle name="Обычный 2 5 3 2 2 2 2 3 2 2 2" xfId="33630"/>
    <cellStyle name="Обычный 2 5 3 2 2 2 2 3 2 3" xfId="25182"/>
    <cellStyle name="Обычный 2 5 3 2 2 2 2 3 3" xfId="12509"/>
    <cellStyle name="Обычный 2 5 3 2 2 2 2 3 3 2" xfId="29406"/>
    <cellStyle name="Обычный 2 5 3 2 2 2 2 3 4" xfId="20958"/>
    <cellStyle name="Обычный 2 5 3 2 2 2 2 4" xfId="5469"/>
    <cellStyle name="Обычный 2 5 3 2 2 2 2 4 2" xfId="13917"/>
    <cellStyle name="Обычный 2 5 3 2 2 2 2 4 2 2" xfId="30814"/>
    <cellStyle name="Обычный 2 5 3 2 2 2 2 4 3" xfId="22366"/>
    <cellStyle name="Обычный 2 5 3 2 2 2 2 5" xfId="9693"/>
    <cellStyle name="Обычный 2 5 3 2 2 2 2 5 2" xfId="26590"/>
    <cellStyle name="Обычный 2 5 3 2 2 2 2 6" xfId="18142"/>
    <cellStyle name="Обычный 2 5 3 2 2 2 3" xfId="1949"/>
    <cellStyle name="Обычный 2 5 3 2 2 2 3 2" xfId="6173"/>
    <cellStyle name="Обычный 2 5 3 2 2 2 3 2 2" xfId="14621"/>
    <cellStyle name="Обычный 2 5 3 2 2 2 3 2 2 2" xfId="31518"/>
    <cellStyle name="Обычный 2 5 3 2 2 2 3 2 3" xfId="23070"/>
    <cellStyle name="Обычный 2 5 3 2 2 2 3 3" xfId="10397"/>
    <cellStyle name="Обычный 2 5 3 2 2 2 3 3 2" xfId="27294"/>
    <cellStyle name="Обычный 2 5 3 2 2 2 3 4" xfId="18846"/>
    <cellStyle name="Обычный 2 5 3 2 2 2 4" xfId="3357"/>
    <cellStyle name="Обычный 2 5 3 2 2 2 4 2" xfId="7581"/>
    <cellStyle name="Обычный 2 5 3 2 2 2 4 2 2" xfId="16029"/>
    <cellStyle name="Обычный 2 5 3 2 2 2 4 2 2 2" xfId="32926"/>
    <cellStyle name="Обычный 2 5 3 2 2 2 4 2 3" xfId="24478"/>
    <cellStyle name="Обычный 2 5 3 2 2 2 4 3" xfId="11805"/>
    <cellStyle name="Обычный 2 5 3 2 2 2 4 3 2" xfId="28702"/>
    <cellStyle name="Обычный 2 5 3 2 2 2 4 4" xfId="20254"/>
    <cellStyle name="Обычный 2 5 3 2 2 2 5" xfId="4765"/>
    <cellStyle name="Обычный 2 5 3 2 2 2 5 2" xfId="13213"/>
    <cellStyle name="Обычный 2 5 3 2 2 2 5 2 2" xfId="30110"/>
    <cellStyle name="Обычный 2 5 3 2 2 2 5 3" xfId="21662"/>
    <cellStyle name="Обычный 2 5 3 2 2 2 6" xfId="8989"/>
    <cellStyle name="Обычный 2 5 3 2 2 2 6 2" xfId="25886"/>
    <cellStyle name="Обычный 2 5 3 2 2 2 7" xfId="17438"/>
    <cellStyle name="Обычный 2 5 3 2 2 2 8" xfId="34335"/>
    <cellStyle name="Обычный 2 5 3 2 2 3" xfId="892"/>
    <cellStyle name="Обычный 2 5 3 2 2 3 2" xfId="2301"/>
    <cellStyle name="Обычный 2 5 3 2 2 3 2 2" xfId="6525"/>
    <cellStyle name="Обычный 2 5 3 2 2 3 2 2 2" xfId="14973"/>
    <cellStyle name="Обычный 2 5 3 2 2 3 2 2 2 2" xfId="31870"/>
    <cellStyle name="Обычный 2 5 3 2 2 3 2 2 3" xfId="23422"/>
    <cellStyle name="Обычный 2 5 3 2 2 3 2 3" xfId="10749"/>
    <cellStyle name="Обычный 2 5 3 2 2 3 2 3 2" xfId="27646"/>
    <cellStyle name="Обычный 2 5 3 2 2 3 2 4" xfId="19198"/>
    <cellStyle name="Обычный 2 5 3 2 2 3 3" xfId="3709"/>
    <cellStyle name="Обычный 2 5 3 2 2 3 3 2" xfId="7933"/>
    <cellStyle name="Обычный 2 5 3 2 2 3 3 2 2" xfId="16381"/>
    <cellStyle name="Обычный 2 5 3 2 2 3 3 2 2 2" xfId="33278"/>
    <cellStyle name="Обычный 2 5 3 2 2 3 3 2 3" xfId="24830"/>
    <cellStyle name="Обычный 2 5 3 2 2 3 3 3" xfId="12157"/>
    <cellStyle name="Обычный 2 5 3 2 2 3 3 3 2" xfId="29054"/>
    <cellStyle name="Обычный 2 5 3 2 2 3 3 4" xfId="20606"/>
    <cellStyle name="Обычный 2 5 3 2 2 3 4" xfId="5117"/>
    <cellStyle name="Обычный 2 5 3 2 2 3 4 2" xfId="13565"/>
    <cellStyle name="Обычный 2 5 3 2 2 3 4 2 2" xfId="30462"/>
    <cellStyle name="Обычный 2 5 3 2 2 3 4 3" xfId="22014"/>
    <cellStyle name="Обычный 2 5 3 2 2 3 5" xfId="9341"/>
    <cellStyle name="Обычный 2 5 3 2 2 3 5 2" xfId="26238"/>
    <cellStyle name="Обычный 2 5 3 2 2 3 6" xfId="17790"/>
    <cellStyle name="Обычный 2 5 3 2 2 4" xfId="1597"/>
    <cellStyle name="Обычный 2 5 3 2 2 4 2" xfId="5821"/>
    <cellStyle name="Обычный 2 5 3 2 2 4 2 2" xfId="14269"/>
    <cellStyle name="Обычный 2 5 3 2 2 4 2 2 2" xfId="31166"/>
    <cellStyle name="Обычный 2 5 3 2 2 4 2 3" xfId="22718"/>
    <cellStyle name="Обычный 2 5 3 2 2 4 3" xfId="10045"/>
    <cellStyle name="Обычный 2 5 3 2 2 4 3 2" xfId="26942"/>
    <cellStyle name="Обычный 2 5 3 2 2 4 4" xfId="18494"/>
    <cellStyle name="Обычный 2 5 3 2 2 5" xfId="3005"/>
    <cellStyle name="Обычный 2 5 3 2 2 5 2" xfId="7229"/>
    <cellStyle name="Обычный 2 5 3 2 2 5 2 2" xfId="15677"/>
    <cellStyle name="Обычный 2 5 3 2 2 5 2 2 2" xfId="32574"/>
    <cellStyle name="Обычный 2 5 3 2 2 5 2 3" xfId="24126"/>
    <cellStyle name="Обычный 2 5 3 2 2 5 3" xfId="11453"/>
    <cellStyle name="Обычный 2 5 3 2 2 5 3 2" xfId="28350"/>
    <cellStyle name="Обычный 2 5 3 2 2 5 4" xfId="19902"/>
    <cellStyle name="Обычный 2 5 3 2 2 6" xfId="4413"/>
    <cellStyle name="Обычный 2 5 3 2 2 6 2" xfId="12861"/>
    <cellStyle name="Обычный 2 5 3 2 2 6 2 2" xfId="29758"/>
    <cellStyle name="Обычный 2 5 3 2 2 6 3" xfId="21310"/>
    <cellStyle name="Обычный 2 5 3 2 2 7" xfId="8637"/>
    <cellStyle name="Обычный 2 5 3 2 2 7 2" xfId="25534"/>
    <cellStyle name="Обычный 2 5 3 2 2 8" xfId="17086"/>
    <cellStyle name="Обычный 2 5 3 2 2 9" xfId="33983"/>
    <cellStyle name="Обычный 2 5 3 2 3" xfId="512"/>
    <cellStyle name="Обычный 2 5 3 2 3 2" xfId="1243"/>
    <cellStyle name="Обычный 2 5 3 2 3 2 2" xfId="2652"/>
    <cellStyle name="Обычный 2 5 3 2 3 2 2 2" xfId="6876"/>
    <cellStyle name="Обычный 2 5 3 2 3 2 2 2 2" xfId="15324"/>
    <cellStyle name="Обычный 2 5 3 2 3 2 2 2 2 2" xfId="32221"/>
    <cellStyle name="Обычный 2 5 3 2 3 2 2 2 3" xfId="23773"/>
    <cellStyle name="Обычный 2 5 3 2 3 2 2 3" xfId="11100"/>
    <cellStyle name="Обычный 2 5 3 2 3 2 2 3 2" xfId="27997"/>
    <cellStyle name="Обычный 2 5 3 2 3 2 2 4" xfId="19549"/>
    <cellStyle name="Обычный 2 5 3 2 3 2 3" xfId="4060"/>
    <cellStyle name="Обычный 2 5 3 2 3 2 3 2" xfId="8284"/>
    <cellStyle name="Обычный 2 5 3 2 3 2 3 2 2" xfId="16732"/>
    <cellStyle name="Обычный 2 5 3 2 3 2 3 2 2 2" xfId="33629"/>
    <cellStyle name="Обычный 2 5 3 2 3 2 3 2 3" xfId="25181"/>
    <cellStyle name="Обычный 2 5 3 2 3 2 3 3" xfId="12508"/>
    <cellStyle name="Обычный 2 5 3 2 3 2 3 3 2" xfId="29405"/>
    <cellStyle name="Обычный 2 5 3 2 3 2 3 4" xfId="20957"/>
    <cellStyle name="Обычный 2 5 3 2 3 2 4" xfId="5468"/>
    <cellStyle name="Обычный 2 5 3 2 3 2 4 2" xfId="13916"/>
    <cellStyle name="Обычный 2 5 3 2 3 2 4 2 2" xfId="30813"/>
    <cellStyle name="Обычный 2 5 3 2 3 2 4 3" xfId="22365"/>
    <cellStyle name="Обычный 2 5 3 2 3 2 5" xfId="9692"/>
    <cellStyle name="Обычный 2 5 3 2 3 2 5 2" xfId="26589"/>
    <cellStyle name="Обычный 2 5 3 2 3 2 6" xfId="18141"/>
    <cellStyle name="Обычный 2 5 3 2 3 3" xfId="1948"/>
    <cellStyle name="Обычный 2 5 3 2 3 3 2" xfId="6172"/>
    <cellStyle name="Обычный 2 5 3 2 3 3 2 2" xfId="14620"/>
    <cellStyle name="Обычный 2 5 3 2 3 3 2 2 2" xfId="31517"/>
    <cellStyle name="Обычный 2 5 3 2 3 3 2 3" xfId="23069"/>
    <cellStyle name="Обычный 2 5 3 2 3 3 3" xfId="10396"/>
    <cellStyle name="Обычный 2 5 3 2 3 3 3 2" xfId="27293"/>
    <cellStyle name="Обычный 2 5 3 2 3 3 4" xfId="18845"/>
    <cellStyle name="Обычный 2 5 3 2 3 4" xfId="3356"/>
    <cellStyle name="Обычный 2 5 3 2 3 4 2" xfId="7580"/>
    <cellStyle name="Обычный 2 5 3 2 3 4 2 2" xfId="16028"/>
    <cellStyle name="Обычный 2 5 3 2 3 4 2 2 2" xfId="32925"/>
    <cellStyle name="Обычный 2 5 3 2 3 4 2 3" xfId="24477"/>
    <cellStyle name="Обычный 2 5 3 2 3 4 3" xfId="11804"/>
    <cellStyle name="Обычный 2 5 3 2 3 4 3 2" xfId="28701"/>
    <cellStyle name="Обычный 2 5 3 2 3 4 4" xfId="20253"/>
    <cellStyle name="Обычный 2 5 3 2 3 5" xfId="4764"/>
    <cellStyle name="Обычный 2 5 3 2 3 5 2" xfId="13212"/>
    <cellStyle name="Обычный 2 5 3 2 3 5 2 2" xfId="30109"/>
    <cellStyle name="Обычный 2 5 3 2 3 5 3" xfId="21661"/>
    <cellStyle name="Обычный 2 5 3 2 3 6" xfId="8988"/>
    <cellStyle name="Обычный 2 5 3 2 3 6 2" xfId="25885"/>
    <cellStyle name="Обычный 2 5 3 2 3 7" xfId="17437"/>
    <cellStyle name="Обычный 2 5 3 2 3 8" xfId="34334"/>
    <cellStyle name="Обычный 2 5 3 2 4" xfId="891"/>
    <cellStyle name="Обычный 2 5 3 2 4 2" xfId="2300"/>
    <cellStyle name="Обычный 2 5 3 2 4 2 2" xfId="6524"/>
    <cellStyle name="Обычный 2 5 3 2 4 2 2 2" xfId="14972"/>
    <cellStyle name="Обычный 2 5 3 2 4 2 2 2 2" xfId="31869"/>
    <cellStyle name="Обычный 2 5 3 2 4 2 2 3" xfId="23421"/>
    <cellStyle name="Обычный 2 5 3 2 4 2 3" xfId="10748"/>
    <cellStyle name="Обычный 2 5 3 2 4 2 3 2" xfId="27645"/>
    <cellStyle name="Обычный 2 5 3 2 4 2 4" xfId="19197"/>
    <cellStyle name="Обычный 2 5 3 2 4 3" xfId="3708"/>
    <cellStyle name="Обычный 2 5 3 2 4 3 2" xfId="7932"/>
    <cellStyle name="Обычный 2 5 3 2 4 3 2 2" xfId="16380"/>
    <cellStyle name="Обычный 2 5 3 2 4 3 2 2 2" xfId="33277"/>
    <cellStyle name="Обычный 2 5 3 2 4 3 2 3" xfId="24829"/>
    <cellStyle name="Обычный 2 5 3 2 4 3 3" xfId="12156"/>
    <cellStyle name="Обычный 2 5 3 2 4 3 3 2" xfId="29053"/>
    <cellStyle name="Обычный 2 5 3 2 4 3 4" xfId="20605"/>
    <cellStyle name="Обычный 2 5 3 2 4 4" xfId="5116"/>
    <cellStyle name="Обычный 2 5 3 2 4 4 2" xfId="13564"/>
    <cellStyle name="Обычный 2 5 3 2 4 4 2 2" xfId="30461"/>
    <cellStyle name="Обычный 2 5 3 2 4 4 3" xfId="22013"/>
    <cellStyle name="Обычный 2 5 3 2 4 5" xfId="9340"/>
    <cellStyle name="Обычный 2 5 3 2 4 5 2" xfId="26237"/>
    <cellStyle name="Обычный 2 5 3 2 4 6" xfId="17789"/>
    <cellStyle name="Обычный 2 5 3 2 5" xfId="1596"/>
    <cellStyle name="Обычный 2 5 3 2 5 2" xfId="5820"/>
    <cellStyle name="Обычный 2 5 3 2 5 2 2" xfId="14268"/>
    <cellStyle name="Обычный 2 5 3 2 5 2 2 2" xfId="31165"/>
    <cellStyle name="Обычный 2 5 3 2 5 2 3" xfId="22717"/>
    <cellStyle name="Обычный 2 5 3 2 5 3" xfId="10044"/>
    <cellStyle name="Обычный 2 5 3 2 5 3 2" xfId="26941"/>
    <cellStyle name="Обычный 2 5 3 2 5 4" xfId="18493"/>
    <cellStyle name="Обычный 2 5 3 2 6" xfId="3004"/>
    <cellStyle name="Обычный 2 5 3 2 6 2" xfId="7228"/>
    <cellStyle name="Обычный 2 5 3 2 6 2 2" xfId="15676"/>
    <cellStyle name="Обычный 2 5 3 2 6 2 2 2" xfId="32573"/>
    <cellStyle name="Обычный 2 5 3 2 6 2 3" xfId="24125"/>
    <cellStyle name="Обычный 2 5 3 2 6 3" xfId="11452"/>
    <cellStyle name="Обычный 2 5 3 2 6 3 2" xfId="28349"/>
    <cellStyle name="Обычный 2 5 3 2 6 4" xfId="19901"/>
    <cellStyle name="Обычный 2 5 3 2 7" xfId="4412"/>
    <cellStyle name="Обычный 2 5 3 2 7 2" xfId="12860"/>
    <cellStyle name="Обычный 2 5 3 2 7 2 2" xfId="29757"/>
    <cellStyle name="Обычный 2 5 3 2 7 3" xfId="21309"/>
    <cellStyle name="Обычный 2 5 3 2 8" xfId="8636"/>
    <cellStyle name="Обычный 2 5 3 2 8 2" xfId="25533"/>
    <cellStyle name="Обычный 2 5 3 2 9" xfId="17085"/>
    <cellStyle name="Обычный 2 5 3 3" xfId="102"/>
    <cellStyle name="Обычный 2 5 3 3 2" xfId="514"/>
    <cellStyle name="Обычный 2 5 3 3 2 2" xfId="1245"/>
    <cellStyle name="Обычный 2 5 3 3 2 2 2" xfId="2654"/>
    <cellStyle name="Обычный 2 5 3 3 2 2 2 2" xfId="6878"/>
    <cellStyle name="Обычный 2 5 3 3 2 2 2 2 2" xfId="15326"/>
    <cellStyle name="Обычный 2 5 3 3 2 2 2 2 2 2" xfId="32223"/>
    <cellStyle name="Обычный 2 5 3 3 2 2 2 2 3" xfId="23775"/>
    <cellStyle name="Обычный 2 5 3 3 2 2 2 3" xfId="11102"/>
    <cellStyle name="Обычный 2 5 3 3 2 2 2 3 2" xfId="27999"/>
    <cellStyle name="Обычный 2 5 3 3 2 2 2 4" xfId="19551"/>
    <cellStyle name="Обычный 2 5 3 3 2 2 3" xfId="4062"/>
    <cellStyle name="Обычный 2 5 3 3 2 2 3 2" xfId="8286"/>
    <cellStyle name="Обычный 2 5 3 3 2 2 3 2 2" xfId="16734"/>
    <cellStyle name="Обычный 2 5 3 3 2 2 3 2 2 2" xfId="33631"/>
    <cellStyle name="Обычный 2 5 3 3 2 2 3 2 3" xfId="25183"/>
    <cellStyle name="Обычный 2 5 3 3 2 2 3 3" xfId="12510"/>
    <cellStyle name="Обычный 2 5 3 3 2 2 3 3 2" xfId="29407"/>
    <cellStyle name="Обычный 2 5 3 3 2 2 3 4" xfId="20959"/>
    <cellStyle name="Обычный 2 5 3 3 2 2 4" xfId="5470"/>
    <cellStyle name="Обычный 2 5 3 3 2 2 4 2" xfId="13918"/>
    <cellStyle name="Обычный 2 5 3 3 2 2 4 2 2" xfId="30815"/>
    <cellStyle name="Обычный 2 5 3 3 2 2 4 3" xfId="22367"/>
    <cellStyle name="Обычный 2 5 3 3 2 2 5" xfId="9694"/>
    <cellStyle name="Обычный 2 5 3 3 2 2 5 2" xfId="26591"/>
    <cellStyle name="Обычный 2 5 3 3 2 2 6" xfId="18143"/>
    <cellStyle name="Обычный 2 5 3 3 2 3" xfId="1950"/>
    <cellStyle name="Обычный 2 5 3 3 2 3 2" xfId="6174"/>
    <cellStyle name="Обычный 2 5 3 3 2 3 2 2" xfId="14622"/>
    <cellStyle name="Обычный 2 5 3 3 2 3 2 2 2" xfId="31519"/>
    <cellStyle name="Обычный 2 5 3 3 2 3 2 3" xfId="23071"/>
    <cellStyle name="Обычный 2 5 3 3 2 3 3" xfId="10398"/>
    <cellStyle name="Обычный 2 5 3 3 2 3 3 2" xfId="27295"/>
    <cellStyle name="Обычный 2 5 3 3 2 3 4" xfId="18847"/>
    <cellStyle name="Обычный 2 5 3 3 2 4" xfId="3358"/>
    <cellStyle name="Обычный 2 5 3 3 2 4 2" xfId="7582"/>
    <cellStyle name="Обычный 2 5 3 3 2 4 2 2" xfId="16030"/>
    <cellStyle name="Обычный 2 5 3 3 2 4 2 2 2" xfId="32927"/>
    <cellStyle name="Обычный 2 5 3 3 2 4 2 3" xfId="24479"/>
    <cellStyle name="Обычный 2 5 3 3 2 4 3" xfId="11806"/>
    <cellStyle name="Обычный 2 5 3 3 2 4 3 2" xfId="28703"/>
    <cellStyle name="Обычный 2 5 3 3 2 4 4" xfId="20255"/>
    <cellStyle name="Обычный 2 5 3 3 2 5" xfId="4766"/>
    <cellStyle name="Обычный 2 5 3 3 2 5 2" xfId="13214"/>
    <cellStyle name="Обычный 2 5 3 3 2 5 2 2" xfId="30111"/>
    <cellStyle name="Обычный 2 5 3 3 2 5 3" xfId="21663"/>
    <cellStyle name="Обычный 2 5 3 3 2 6" xfId="8990"/>
    <cellStyle name="Обычный 2 5 3 3 2 6 2" xfId="25887"/>
    <cellStyle name="Обычный 2 5 3 3 2 7" xfId="17439"/>
    <cellStyle name="Обычный 2 5 3 3 2 8" xfId="34336"/>
    <cellStyle name="Обычный 2 5 3 3 3" xfId="893"/>
    <cellStyle name="Обычный 2 5 3 3 3 2" xfId="2302"/>
    <cellStyle name="Обычный 2 5 3 3 3 2 2" xfId="6526"/>
    <cellStyle name="Обычный 2 5 3 3 3 2 2 2" xfId="14974"/>
    <cellStyle name="Обычный 2 5 3 3 3 2 2 2 2" xfId="31871"/>
    <cellStyle name="Обычный 2 5 3 3 3 2 2 3" xfId="23423"/>
    <cellStyle name="Обычный 2 5 3 3 3 2 3" xfId="10750"/>
    <cellStyle name="Обычный 2 5 3 3 3 2 3 2" xfId="27647"/>
    <cellStyle name="Обычный 2 5 3 3 3 2 4" xfId="19199"/>
    <cellStyle name="Обычный 2 5 3 3 3 3" xfId="3710"/>
    <cellStyle name="Обычный 2 5 3 3 3 3 2" xfId="7934"/>
    <cellStyle name="Обычный 2 5 3 3 3 3 2 2" xfId="16382"/>
    <cellStyle name="Обычный 2 5 3 3 3 3 2 2 2" xfId="33279"/>
    <cellStyle name="Обычный 2 5 3 3 3 3 2 3" xfId="24831"/>
    <cellStyle name="Обычный 2 5 3 3 3 3 3" xfId="12158"/>
    <cellStyle name="Обычный 2 5 3 3 3 3 3 2" xfId="29055"/>
    <cellStyle name="Обычный 2 5 3 3 3 3 4" xfId="20607"/>
    <cellStyle name="Обычный 2 5 3 3 3 4" xfId="5118"/>
    <cellStyle name="Обычный 2 5 3 3 3 4 2" xfId="13566"/>
    <cellStyle name="Обычный 2 5 3 3 3 4 2 2" xfId="30463"/>
    <cellStyle name="Обычный 2 5 3 3 3 4 3" xfId="22015"/>
    <cellStyle name="Обычный 2 5 3 3 3 5" xfId="9342"/>
    <cellStyle name="Обычный 2 5 3 3 3 5 2" xfId="26239"/>
    <cellStyle name="Обычный 2 5 3 3 3 6" xfId="17791"/>
    <cellStyle name="Обычный 2 5 3 3 4" xfId="1598"/>
    <cellStyle name="Обычный 2 5 3 3 4 2" xfId="5822"/>
    <cellStyle name="Обычный 2 5 3 3 4 2 2" xfId="14270"/>
    <cellStyle name="Обычный 2 5 3 3 4 2 2 2" xfId="31167"/>
    <cellStyle name="Обычный 2 5 3 3 4 2 3" xfId="22719"/>
    <cellStyle name="Обычный 2 5 3 3 4 3" xfId="10046"/>
    <cellStyle name="Обычный 2 5 3 3 4 3 2" xfId="26943"/>
    <cellStyle name="Обычный 2 5 3 3 4 4" xfId="18495"/>
    <cellStyle name="Обычный 2 5 3 3 5" xfId="3006"/>
    <cellStyle name="Обычный 2 5 3 3 5 2" xfId="7230"/>
    <cellStyle name="Обычный 2 5 3 3 5 2 2" xfId="15678"/>
    <cellStyle name="Обычный 2 5 3 3 5 2 2 2" xfId="32575"/>
    <cellStyle name="Обычный 2 5 3 3 5 2 3" xfId="24127"/>
    <cellStyle name="Обычный 2 5 3 3 5 3" xfId="11454"/>
    <cellStyle name="Обычный 2 5 3 3 5 3 2" xfId="28351"/>
    <cellStyle name="Обычный 2 5 3 3 5 4" xfId="19903"/>
    <cellStyle name="Обычный 2 5 3 3 6" xfId="4414"/>
    <cellStyle name="Обычный 2 5 3 3 6 2" xfId="12862"/>
    <cellStyle name="Обычный 2 5 3 3 6 2 2" xfId="29759"/>
    <cellStyle name="Обычный 2 5 3 3 6 3" xfId="21311"/>
    <cellStyle name="Обычный 2 5 3 3 7" xfId="8638"/>
    <cellStyle name="Обычный 2 5 3 3 7 2" xfId="25535"/>
    <cellStyle name="Обычный 2 5 3 3 8" xfId="17087"/>
    <cellStyle name="Обычный 2 5 3 3 9" xfId="33984"/>
    <cellStyle name="Обычный 2 5 3 4" xfId="511"/>
    <cellStyle name="Обычный 2 5 3 4 2" xfId="1242"/>
    <cellStyle name="Обычный 2 5 3 4 2 2" xfId="2651"/>
    <cellStyle name="Обычный 2 5 3 4 2 2 2" xfId="6875"/>
    <cellStyle name="Обычный 2 5 3 4 2 2 2 2" xfId="15323"/>
    <cellStyle name="Обычный 2 5 3 4 2 2 2 2 2" xfId="32220"/>
    <cellStyle name="Обычный 2 5 3 4 2 2 2 3" xfId="23772"/>
    <cellStyle name="Обычный 2 5 3 4 2 2 3" xfId="11099"/>
    <cellStyle name="Обычный 2 5 3 4 2 2 3 2" xfId="27996"/>
    <cellStyle name="Обычный 2 5 3 4 2 2 4" xfId="19548"/>
    <cellStyle name="Обычный 2 5 3 4 2 3" xfId="4059"/>
    <cellStyle name="Обычный 2 5 3 4 2 3 2" xfId="8283"/>
    <cellStyle name="Обычный 2 5 3 4 2 3 2 2" xfId="16731"/>
    <cellStyle name="Обычный 2 5 3 4 2 3 2 2 2" xfId="33628"/>
    <cellStyle name="Обычный 2 5 3 4 2 3 2 3" xfId="25180"/>
    <cellStyle name="Обычный 2 5 3 4 2 3 3" xfId="12507"/>
    <cellStyle name="Обычный 2 5 3 4 2 3 3 2" xfId="29404"/>
    <cellStyle name="Обычный 2 5 3 4 2 3 4" xfId="20956"/>
    <cellStyle name="Обычный 2 5 3 4 2 4" xfId="5467"/>
    <cellStyle name="Обычный 2 5 3 4 2 4 2" xfId="13915"/>
    <cellStyle name="Обычный 2 5 3 4 2 4 2 2" xfId="30812"/>
    <cellStyle name="Обычный 2 5 3 4 2 4 3" xfId="22364"/>
    <cellStyle name="Обычный 2 5 3 4 2 5" xfId="9691"/>
    <cellStyle name="Обычный 2 5 3 4 2 5 2" xfId="26588"/>
    <cellStyle name="Обычный 2 5 3 4 2 6" xfId="18140"/>
    <cellStyle name="Обычный 2 5 3 4 3" xfId="1947"/>
    <cellStyle name="Обычный 2 5 3 4 3 2" xfId="6171"/>
    <cellStyle name="Обычный 2 5 3 4 3 2 2" xfId="14619"/>
    <cellStyle name="Обычный 2 5 3 4 3 2 2 2" xfId="31516"/>
    <cellStyle name="Обычный 2 5 3 4 3 2 3" xfId="23068"/>
    <cellStyle name="Обычный 2 5 3 4 3 3" xfId="10395"/>
    <cellStyle name="Обычный 2 5 3 4 3 3 2" xfId="27292"/>
    <cellStyle name="Обычный 2 5 3 4 3 4" xfId="18844"/>
    <cellStyle name="Обычный 2 5 3 4 4" xfId="3355"/>
    <cellStyle name="Обычный 2 5 3 4 4 2" xfId="7579"/>
    <cellStyle name="Обычный 2 5 3 4 4 2 2" xfId="16027"/>
    <cellStyle name="Обычный 2 5 3 4 4 2 2 2" xfId="32924"/>
    <cellStyle name="Обычный 2 5 3 4 4 2 3" xfId="24476"/>
    <cellStyle name="Обычный 2 5 3 4 4 3" xfId="11803"/>
    <cellStyle name="Обычный 2 5 3 4 4 3 2" xfId="28700"/>
    <cellStyle name="Обычный 2 5 3 4 4 4" xfId="20252"/>
    <cellStyle name="Обычный 2 5 3 4 5" xfId="4763"/>
    <cellStyle name="Обычный 2 5 3 4 5 2" xfId="13211"/>
    <cellStyle name="Обычный 2 5 3 4 5 2 2" xfId="30108"/>
    <cellStyle name="Обычный 2 5 3 4 5 3" xfId="21660"/>
    <cellStyle name="Обычный 2 5 3 4 6" xfId="8987"/>
    <cellStyle name="Обычный 2 5 3 4 6 2" xfId="25884"/>
    <cellStyle name="Обычный 2 5 3 4 7" xfId="17436"/>
    <cellStyle name="Обычный 2 5 3 4 8" xfId="34333"/>
    <cellStyle name="Обычный 2 5 3 5" xfId="890"/>
    <cellStyle name="Обычный 2 5 3 5 2" xfId="2299"/>
    <cellStyle name="Обычный 2 5 3 5 2 2" xfId="6523"/>
    <cellStyle name="Обычный 2 5 3 5 2 2 2" xfId="14971"/>
    <cellStyle name="Обычный 2 5 3 5 2 2 2 2" xfId="31868"/>
    <cellStyle name="Обычный 2 5 3 5 2 2 3" xfId="23420"/>
    <cellStyle name="Обычный 2 5 3 5 2 3" xfId="10747"/>
    <cellStyle name="Обычный 2 5 3 5 2 3 2" xfId="27644"/>
    <cellStyle name="Обычный 2 5 3 5 2 4" xfId="19196"/>
    <cellStyle name="Обычный 2 5 3 5 3" xfId="3707"/>
    <cellStyle name="Обычный 2 5 3 5 3 2" xfId="7931"/>
    <cellStyle name="Обычный 2 5 3 5 3 2 2" xfId="16379"/>
    <cellStyle name="Обычный 2 5 3 5 3 2 2 2" xfId="33276"/>
    <cellStyle name="Обычный 2 5 3 5 3 2 3" xfId="24828"/>
    <cellStyle name="Обычный 2 5 3 5 3 3" xfId="12155"/>
    <cellStyle name="Обычный 2 5 3 5 3 3 2" xfId="29052"/>
    <cellStyle name="Обычный 2 5 3 5 3 4" xfId="20604"/>
    <cellStyle name="Обычный 2 5 3 5 4" xfId="5115"/>
    <cellStyle name="Обычный 2 5 3 5 4 2" xfId="13563"/>
    <cellStyle name="Обычный 2 5 3 5 4 2 2" xfId="30460"/>
    <cellStyle name="Обычный 2 5 3 5 4 3" xfId="22012"/>
    <cellStyle name="Обычный 2 5 3 5 5" xfId="9339"/>
    <cellStyle name="Обычный 2 5 3 5 5 2" xfId="26236"/>
    <cellStyle name="Обычный 2 5 3 5 6" xfId="17788"/>
    <cellStyle name="Обычный 2 5 3 6" xfId="1595"/>
    <cellStyle name="Обычный 2 5 3 6 2" xfId="5819"/>
    <cellStyle name="Обычный 2 5 3 6 2 2" xfId="14267"/>
    <cellStyle name="Обычный 2 5 3 6 2 2 2" xfId="31164"/>
    <cellStyle name="Обычный 2 5 3 6 2 3" xfId="22716"/>
    <cellStyle name="Обычный 2 5 3 6 3" xfId="10043"/>
    <cellStyle name="Обычный 2 5 3 6 3 2" xfId="26940"/>
    <cellStyle name="Обычный 2 5 3 6 4" xfId="18492"/>
    <cellStyle name="Обычный 2 5 3 7" xfId="3003"/>
    <cellStyle name="Обычный 2 5 3 7 2" xfId="7227"/>
    <cellStyle name="Обычный 2 5 3 7 2 2" xfId="15675"/>
    <cellStyle name="Обычный 2 5 3 7 2 2 2" xfId="32572"/>
    <cellStyle name="Обычный 2 5 3 7 2 3" xfId="24124"/>
    <cellStyle name="Обычный 2 5 3 7 3" xfId="11451"/>
    <cellStyle name="Обычный 2 5 3 7 3 2" xfId="28348"/>
    <cellStyle name="Обычный 2 5 3 7 4" xfId="19900"/>
    <cellStyle name="Обычный 2 5 3 8" xfId="4411"/>
    <cellStyle name="Обычный 2 5 3 8 2" xfId="12859"/>
    <cellStyle name="Обычный 2 5 3 8 2 2" xfId="29756"/>
    <cellStyle name="Обычный 2 5 3 8 3" xfId="21308"/>
    <cellStyle name="Обычный 2 5 3 9" xfId="8635"/>
    <cellStyle name="Обычный 2 5 3 9 2" xfId="25532"/>
    <cellStyle name="Обычный 2 5 4" xfId="103"/>
    <cellStyle name="Обычный 2 5 4 10" xfId="33985"/>
    <cellStyle name="Обычный 2 5 4 2" xfId="104"/>
    <cellStyle name="Обычный 2 5 4 2 2" xfId="516"/>
    <cellStyle name="Обычный 2 5 4 2 2 2" xfId="1247"/>
    <cellStyle name="Обычный 2 5 4 2 2 2 2" xfId="2656"/>
    <cellStyle name="Обычный 2 5 4 2 2 2 2 2" xfId="6880"/>
    <cellStyle name="Обычный 2 5 4 2 2 2 2 2 2" xfId="15328"/>
    <cellStyle name="Обычный 2 5 4 2 2 2 2 2 2 2" xfId="32225"/>
    <cellStyle name="Обычный 2 5 4 2 2 2 2 2 3" xfId="23777"/>
    <cellStyle name="Обычный 2 5 4 2 2 2 2 3" xfId="11104"/>
    <cellStyle name="Обычный 2 5 4 2 2 2 2 3 2" xfId="28001"/>
    <cellStyle name="Обычный 2 5 4 2 2 2 2 4" xfId="19553"/>
    <cellStyle name="Обычный 2 5 4 2 2 2 3" xfId="4064"/>
    <cellStyle name="Обычный 2 5 4 2 2 2 3 2" xfId="8288"/>
    <cellStyle name="Обычный 2 5 4 2 2 2 3 2 2" xfId="16736"/>
    <cellStyle name="Обычный 2 5 4 2 2 2 3 2 2 2" xfId="33633"/>
    <cellStyle name="Обычный 2 5 4 2 2 2 3 2 3" xfId="25185"/>
    <cellStyle name="Обычный 2 5 4 2 2 2 3 3" xfId="12512"/>
    <cellStyle name="Обычный 2 5 4 2 2 2 3 3 2" xfId="29409"/>
    <cellStyle name="Обычный 2 5 4 2 2 2 3 4" xfId="20961"/>
    <cellStyle name="Обычный 2 5 4 2 2 2 4" xfId="5472"/>
    <cellStyle name="Обычный 2 5 4 2 2 2 4 2" xfId="13920"/>
    <cellStyle name="Обычный 2 5 4 2 2 2 4 2 2" xfId="30817"/>
    <cellStyle name="Обычный 2 5 4 2 2 2 4 3" xfId="22369"/>
    <cellStyle name="Обычный 2 5 4 2 2 2 5" xfId="9696"/>
    <cellStyle name="Обычный 2 5 4 2 2 2 5 2" xfId="26593"/>
    <cellStyle name="Обычный 2 5 4 2 2 2 6" xfId="18145"/>
    <cellStyle name="Обычный 2 5 4 2 2 3" xfId="1952"/>
    <cellStyle name="Обычный 2 5 4 2 2 3 2" xfId="6176"/>
    <cellStyle name="Обычный 2 5 4 2 2 3 2 2" xfId="14624"/>
    <cellStyle name="Обычный 2 5 4 2 2 3 2 2 2" xfId="31521"/>
    <cellStyle name="Обычный 2 5 4 2 2 3 2 3" xfId="23073"/>
    <cellStyle name="Обычный 2 5 4 2 2 3 3" xfId="10400"/>
    <cellStyle name="Обычный 2 5 4 2 2 3 3 2" xfId="27297"/>
    <cellStyle name="Обычный 2 5 4 2 2 3 4" xfId="18849"/>
    <cellStyle name="Обычный 2 5 4 2 2 4" xfId="3360"/>
    <cellStyle name="Обычный 2 5 4 2 2 4 2" xfId="7584"/>
    <cellStyle name="Обычный 2 5 4 2 2 4 2 2" xfId="16032"/>
    <cellStyle name="Обычный 2 5 4 2 2 4 2 2 2" xfId="32929"/>
    <cellStyle name="Обычный 2 5 4 2 2 4 2 3" xfId="24481"/>
    <cellStyle name="Обычный 2 5 4 2 2 4 3" xfId="11808"/>
    <cellStyle name="Обычный 2 5 4 2 2 4 3 2" xfId="28705"/>
    <cellStyle name="Обычный 2 5 4 2 2 4 4" xfId="20257"/>
    <cellStyle name="Обычный 2 5 4 2 2 5" xfId="4768"/>
    <cellStyle name="Обычный 2 5 4 2 2 5 2" xfId="13216"/>
    <cellStyle name="Обычный 2 5 4 2 2 5 2 2" xfId="30113"/>
    <cellStyle name="Обычный 2 5 4 2 2 5 3" xfId="21665"/>
    <cellStyle name="Обычный 2 5 4 2 2 6" xfId="8992"/>
    <cellStyle name="Обычный 2 5 4 2 2 6 2" xfId="25889"/>
    <cellStyle name="Обычный 2 5 4 2 2 7" xfId="17441"/>
    <cellStyle name="Обычный 2 5 4 2 2 8" xfId="34338"/>
    <cellStyle name="Обычный 2 5 4 2 3" xfId="895"/>
    <cellStyle name="Обычный 2 5 4 2 3 2" xfId="2304"/>
    <cellStyle name="Обычный 2 5 4 2 3 2 2" xfId="6528"/>
    <cellStyle name="Обычный 2 5 4 2 3 2 2 2" xfId="14976"/>
    <cellStyle name="Обычный 2 5 4 2 3 2 2 2 2" xfId="31873"/>
    <cellStyle name="Обычный 2 5 4 2 3 2 2 3" xfId="23425"/>
    <cellStyle name="Обычный 2 5 4 2 3 2 3" xfId="10752"/>
    <cellStyle name="Обычный 2 5 4 2 3 2 3 2" xfId="27649"/>
    <cellStyle name="Обычный 2 5 4 2 3 2 4" xfId="19201"/>
    <cellStyle name="Обычный 2 5 4 2 3 3" xfId="3712"/>
    <cellStyle name="Обычный 2 5 4 2 3 3 2" xfId="7936"/>
    <cellStyle name="Обычный 2 5 4 2 3 3 2 2" xfId="16384"/>
    <cellStyle name="Обычный 2 5 4 2 3 3 2 2 2" xfId="33281"/>
    <cellStyle name="Обычный 2 5 4 2 3 3 2 3" xfId="24833"/>
    <cellStyle name="Обычный 2 5 4 2 3 3 3" xfId="12160"/>
    <cellStyle name="Обычный 2 5 4 2 3 3 3 2" xfId="29057"/>
    <cellStyle name="Обычный 2 5 4 2 3 3 4" xfId="20609"/>
    <cellStyle name="Обычный 2 5 4 2 3 4" xfId="5120"/>
    <cellStyle name="Обычный 2 5 4 2 3 4 2" xfId="13568"/>
    <cellStyle name="Обычный 2 5 4 2 3 4 2 2" xfId="30465"/>
    <cellStyle name="Обычный 2 5 4 2 3 4 3" xfId="22017"/>
    <cellStyle name="Обычный 2 5 4 2 3 5" xfId="9344"/>
    <cellStyle name="Обычный 2 5 4 2 3 5 2" xfId="26241"/>
    <cellStyle name="Обычный 2 5 4 2 3 6" xfId="17793"/>
    <cellStyle name="Обычный 2 5 4 2 4" xfId="1600"/>
    <cellStyle name="Обычный 2 5 4 2 4 2" xfId="5824"/>
    <cellStyle name="Обычный 2 5 4 2 4 2 2" xfId="14272"/>
    <cellStyle name="Обычный 2 5 4 2 4 2 2 2" xfId="31169"/>
    <cellStyle name="Обычный 2 5 4 2 4 2 3" xfId="22721"/>
    <cellStyle name="Обычный 2 5 4 2 4 3" xfId="10048"/>
    <cellStyle name="Обычный 2 5 4 2 4 3 2" xfId="26945"/>
    <cellStyle name="Обычный 2 5 4 2 4 4" xfId="18497"/>
    <cellStyle name="Обычный 2 5 4 2 5" xfId="3008"/>
    <cellStyle name="Обычный 2 5 4 2 5 2" xfId="7232"/>
    <cellStyle name="Обычный 2 5 4 2 5 2 2" xfId="15680"/>
    <cellStyle name="Обычный 2 5 4 2 5 2 2 2" xfId="32577"/>
    <cellStyle name="Обычный 2 5 4 2 5 2 3" xfId="24129"/>
    <cellStyle name="Обычный 2 5 4 2 5 3" xfId="11456"/>
    <cellStyle name="Обычный 2 5 4 2 5 3 2" xfId="28353"/>
    <cellStyle name="Обычный 2 5 4 2 5 4" xfId="19905"/>
    <cellStyle name="Обычный 2 5 4 2 6" xfId="4416"/>
    <cellStyle name="Обычный 2 5 4 2 6 2" xfId="12864"/>
    <cellStyle name="Обычный 2 5 4 2 6 2 2" xfId="29761"/>
    <cellStyle name="Обычный 2 5 4 2 6 3" xfId="21313"/>
    <cellStyle name="Обычный 2 5 4 2 7" xfId="8640"/>
    <cellStyle name="Обычный 2 5 4 2 7 2" xfId="25537"/>
    <cellStyle name="Обычный 2 5 4 2 8" xfId="17089"/>
    <cellStyle name="Обычный 2 5 4 2 9" xfId="33986"/>
    <cellStyle name="Обычный 2 5 4 3" xfId="515"/>
    <cellStyle name="Обычный 2 5 4 3 2" xfId="1246"/>
    <cellStyle name="Обычный 2 5 4 3 2 2" xfId="2655"/>
    <cellStyle name="Обычный 2 5 4 3 2 2 2" xfId="6879"/>
    <cellStyle name="Обычный 2 5 4 3 2 2 2 2" xfId="15327"/>
    <cellStyle name="Обычный 2 5 4 3 2 2 2 2 2" xfId="32224"/>
    <cellStyle name="Обычный 2 5 4 3 2 2 2 3" xfId="23776"/>
    <cellStyle name="Обычный 2 5 4 3 2 2 3" xfId="11103"/>
    <cellStyle name="Обычный 2 5 4 3 2 2 3 2" xfId="28000"/>
    <cellStyle name="Обычный 2 5 4 3 2 2 4" xfId="19552"/>
    <cellStyle name="Обычный 2 5 4 3 2 3" xfId="4063"/>
    <cellStyle name="Обычный 2 5 4 3 2 3 2" xfId="8287"/>
    <cellStyle name="Обычный 2 5 4 3 2 3 2 2" xfId="16735"/>
    <cellStyle name="Обычный 2 5 4 3 2 3 2 2 2" xfId="33632"/>
    <cellStyle name="Обычный 2 5 4 3 2 3 2 3" xfId="25184"/>
    <cellStyle name="Обычный 2 5 4 3 2 3 3" xfId="12511"/>
    <cellStyle name="Обычный 2 5 4 3 2 3 3 2" xfId="29408"/>
    <cellStyle name="Обычный 2 5 4 3 2 3 4" xfId="20960"/>
    <cellStyle name="Обычный 2 5 4 3 2 4" xfId="5471"/>
    <cellStyle name="Обычный 2 5 4 3 2 4 2" xfId="13919"/>
    <cellStyle name="Обычный 2 5 4 3 2 4 2 2" xfId="30816"/>
    <cellStyle name="Обычный 2 5 4 3 2 4 3" xfId="22368"/>
    <cellStyle name="Обычный 2 5 4 3 2 5" xfId="9695"/>
    <cellStyle name="Обычный 2 5 4 3 2 5 2" xfId="26592"/>
    <cellStyle name="Обычный 2 5 4 3 2 6" xfId="18144"/>
    <cellStyle name="Обычный 2 5 4 3 3" xfId="1951"/>
    <cellStyle name="Обычный 2 5 4 3 3 2" xfId="6175"/>
    <cellStyle name="Обычный 2 5 4 3 3 2 2" xfId="14623"/>
    <cellStyle name="Обычный 2 5 4 3 3 2 2 2" xfId="31520"/>
    <cellStyle name="Обычный 2 5 4 3 3 2 3" xfId="23072"/>
    <cellStyle name="Обычный 2 5 4 3 3 3" xfId="10399"/>
    <cellStyle name="Обычный 2 5 4 3 3 3 2" xfId="27296"/>
    <cellStyle name="Обычный 2 5 4 3 3 4" xfId="18848"/>
    <cellStyle name="Обычный 2 5 4 3 4" xfId="3359"/>
    <cellStyle name="Обычный 2 5 4 3 4 2" xfId="7583"/>
    <cellStyle name="Обычный 2 5 4 3 4 2 2" xfId="16031"/>
    <cellStyle name="Обычный 2 5 4 3 4 2 2 2" xfId="32928"/>
    <cellStyle name="Обычный 2 5 4 3 4 2 3" xfId="24480"/>
    <cellStyle name="Обычный 2 5 4 3 4 3" xfId="11807"/>
    <cellStyle name="Обычный 2 5 4 3 4 3 2" xfId="28704"/>
    <cellStyle name="Обычный 2 5 4 3 4 4" xfId="20256"/>
    <cellStyle name="Обычный 2 5 4 3 5" xfId="4767"/>
    <cellStyle name="Обычный 2 5 4 3 5 2" xfId="13215"/>
    <cellStyle name="Обычный 2 5 4 3 5 2 2" xfId="30112"/>
    <cellStyle name="Обычный 2 5 4 3 5 3" xfId="21664"/>
    <cellStyle name="Обычный 2 5 4 3 6" xfId="8991"/>
    <cellStyle name="Обычный 2 5 4 3 6 2" xfId="25888"/>
    <cellStyle name="Обычный 2 5 4 3 7" xfId="17440"/>
    <cellStyle name="Обычный 2 5 4 3 8" xfId="34337"/>
    <cellStyle name="Обычный 2 5 4 4" xfId="894"/>
    <cellStyle name="Обычный 2 5 4 4 2" xfId="2303"/>
    <cellStyle name="Обычный 2 5 4 4 2 2" xfId="6527"/>
    <cellStyle name="Обычный 2 5 4 4 2 2 2" xfId="14975"/>
    <cellStyle name="Обычный 2 5 4 4 2 2 2 2" xfId="31872"/>
    <cellStyle name="Обычный 2 5 4 4 2 2 3" xfId="23424"/>
    <cellStyle name="Обычный 2 5 4 4 2 3" xfId="10751"/>
    <cellStyle name="Обычный 2 5 4 4 2 3 2" xfId="27648"/>
    <cellStyle name="Обычный 2 5 4 4 2 4" xfId="19200"/>
    <cellStyle name="Обычный 2 5 4 4 3" xfId="3711"/>
    <cellStyle name="Обычный 2 5 4 4 3 2" xfId="7935"/>
    <cellStyle name="Обычный 2 5 4 4 3 2 2" xfId="16383"/>
    <cellStyle name="Обычный 2 5 4 4 3 2 2 2" xfId="33280"/>
    <cellStyle name="Обычный 2 5 4 4 3 2 3" xfId="24832"/>
    <cellStyle name="Обычный 2 5 4 4 3 3" xfId="12159"/>
    <cellStyle name="Обычный 2 5 4 4 3 3 2" xfId="29056"/>
    <cellStyle name="Обычный 2 5 4 4 3 4" xfId="20608"/>
    <cellStyle name="Обычный 2 5 4 4 4" xfId="5119"/>
    <cellStyle name="Обычный 2 5 4 4 4 2" xfId="13567"/>
    <cellStyle name="Обычный 2 5 4 4 4 2 2" xfId="30464"/>
    <cellStyle name="Обычный 2 5 4 4 4 3" xfId="22016"/>
    <cellStyle name="Обычный 2 5 4 4 5" xfId="9343"/>
    <cellStyle name="Обычный 2 5 4 4 5 2" xfId="26240"/>
    <cellStyle name="Обычный 2 5 4 4 6" xfId="17792"/>
    <cellStyle name="Обычный 2 5 4 5" xfId="1599"/>
    <cellStyle name="Обычный 2 5 4 5 2" xfId="5823"/>
    <cellStyle name="Обычный 2 5 4 5 2 2" xfId="14271"/>
    <cellStyle name="Обычный 2 5 4 5 2 2 2" xfId="31168"/>
    <cellStyle name="Обычный 2 5 4 5 2 3" xfId="22720"/>
    <cellStyle name="Обычный 2 5 4 5 3" xfId="10047"/>
    <cellStyle name="Обычный 2 5 4 5 3 2" xfId="26944"/>
    <cellStyle name="Обычный 2 5 4 5 4" xfId="18496"/>
    <cellStyle name="Обычный 2 5 4 6" xfId="3007"/>
    <cellStyle name="Обычный 2 5 4 6 2" xfId="7231"/>
    <cellStyle name="Обычный 2 5 4 6 2 2" xfId="15679"/>
    <cellStyle name="Обычный 2 5 4 6 2 2 2" xfId="32576"/>
    <cellStyle name="Обычный 2 5 4 6 2 3" xfId="24128"/>
    <cellStyle name="Обычный 2 5 4 6 3" xfId="11455"/>
    <cellStyle name="Обычный 2 5 4 6 3 2" xfId="28352"/>
    <cellStyle name="Обычный 2 5 4 6 4" xfId="19904"/>
    <cellStyle name="Обычный 2 5 4 7" xfId="4415"/>
    <cellStyle name="Обычный 2 5 4 7 2" xfId="12863"/>
    <cellStyle name="Обычный 2 5 4 7 2 2" xfId="29760"/>
    <cellStyle name="Обычный 2 5 4 7 3" xfId="21312"/>
    <cellStyle name="Обычный 2 5 4 8" xfId="8639"/>
    <cellStyle name="Обычный 2 5 4 8 2" xfId="25536"/>
    <cellStyle name="Обычный 2 5 4 9" xfId="17088"/>
    <cellStyle name="Обычный 2 5 5" xfId="105"/>
    <cellStyle name="Обычный 2 5 5 2" xfId="517"/>
    <cellStyle name="Обычный 2 5 5 2 2" xfId="1248"/>
    <cellStyle name="Обычный 2 5 5 2 2 2" xfId="2657"/>
    <cellStyle name="Обычный 2 5 5 2 2 2 2" xfId="6881"/>
    <cellStyle name="Обычный 2 5 5 2 2 2 2 2" xfId="15329"/>
    <cellStyle name="Обычный 2 5 5 2 2 2 2 2 2" xfId="32226"/>
    <cellStyle name="Обычный 2 5 5 2 2 2 2 3" xfId="23778"/>
    <cellStyle name="Обычный 2 5 5 2 2 2 3" xfId="11105"/>
    <cellStyle name="Обычный 2 5 5 2 2 2 3 2" xfId="28002"/>
    <cellStyle name="Обычный 2 5 5 2 2 2 4" xfId="19554"/>
    <cellStyle name="Обычный 2 5 5 2 2 3" xfId="4065"/>
    <cellStyle name="Обычный 2 5 5 2 2 3 2" xfId="8289"/>
    <cellStyle name="Обычный 2 5 5 2 2 3 2 2" xfId="16737"/>
    <cellStyle name="Обычный 2 5 5 2 2 3 2 2 2" xfId="33634"/>
    <cellStyle name="Обычный 2 5 5 2 2 3 2 3" xfId="25186"/>
    <cellStyle name="Обычный 2 5 5 2 2 3 3" xfId="12513"/>
    <cellStyle name="Обычный 2 5 5 2 2 3 3 2" xfId="29410"/>
    <cellStyle name="Обычный 2 5 5 2 2 3 4" xfId="20962"/>
    <cellStyle name="Обычный 2 5 5 2 2 4" xfId="5473"/>
    <cellStyle name="Обычный 2 5 5 2 2 4 2" xfId="13921"/>
    <cellStyle name="Обычный 2 5 5 2 2 4 2 2" xfId="30818"/>
    <cellStyle name="Обычный 2 5 5 2 2 4 3" xfId="22370"/>
    <cellStyle name="Обычный 2 5 5 2 2 5" xfId="9697"/>
    <cellStyle name="Обычный 2 5 5 2 2 5 2" xfId="26594"/>
    <cellStyle name="Обычный 2 5 5 2 2 6" xfId="18146"/>
    <cellStyle name="Обычный 2 5 5 2 3" xfId="1953"/>
    <cellStyle name="Обычный 2 5 5 2 3 2" xfId="6177"/>
    <cellStyle name="Обычный 2 5 5 2 3 2 2" xfId="14625"/>
    <cellStyle name="Обычный 2 5 5 2 3 2 2 2" xfId="31522"/>
    <cellStyle name="Обычный 2 5 5 2 3 2 3" xfId="23074"/>
    <cellStyle name="Обычный 2 5 5 2 3 3" xfId="10401"/>
    <cellStyle name="Обычный 2 5 5 2 3 3 2" xfId="27298"/>
    <cellStyle name="Обычный 2 5 5 2 3 4" xfId="18850"/>
    <cellStyle name="Обычный 2 5 5 2 4" xfId="3361"/>
    <cellStyle name="Обычный 2 5 5 2 4 2" xfId="7585"/>
    <cellStyle name="Обычный 2 5 5 2 4 2 2" xfId="16033"/>
    <cellStyle name="Обычный 2 5 5 2 4 2 2 2" xfId="32930"/>
    <cellStyle name="Обычный 2 5 5 2 4 2 3" xfId="24482"/>
    <cellStyle name="Обычный 2 5 5 2 4 3" xfId="11809"/>
    <cellStyle name="Обычный 2 5 5 2 4 3 2" xfId="28706"/>
    <cellStyle name="Обычный 2 5 5 2 4 4" xfId="20258"/>
    <cellStyle name="Обычный 2 5 5 2 5" xfId="4769"/>
    <cellStyle name="Обычный 2 5 5 2 5 2" xfId="13217"/>
    <cellStyle name="Обычный 2 5 5 2 5 2 2" xfId="30114"/>
    <cellStyle name="Обычный 2 5 5 2 5 3" xfId="21666"/>
    <cellStyle name="Обычный 2 5 5 2 6" xfId="8993"/>
    <cellStyle name="Обычный 2 5 5 2 6 2" xfId="25890"/>
    <cellStyle name="Обычный 2 5 5 2 7" xfId="17442"/>
    <cellStyle name="Обычный 2 5 5 2 8" xfId="34339"/>
    <cellStyle name="Обычный 2 5 5 3" xfId="896"/>
    <cellStyle name="Обычный 2 5 5 3 2" xfId="2305"/>
    <cellStyle name="Обычный 2 5 5 3 2 2" xfId="6529"/>
    <cellStyle name="Обычный 2 5 5 3 2 2 2" xfId="14977"/>
    <cellStyle name="Обычный 2 5 5 3 2 2 2 2" xfId="31874"/>
    <cellStyle name="Обычный 2 5 5 3 2 2 3" xfId="23426"/>
    <cellStyle name="Обычный 2 5 5 3 2 3" xfId="10753"/>
    <cellStyle name="Обычный 2 5 5 3 2 3 2" xfId="27650"/>
    <cellStyle name="Обычный 2 5 5 3 2 4" xfId="19202"/>
    <cellStyle name="Обычный 2 5 5 3 3" xfId="3713"/>
    <cellStyle name="Обычный 2 5 5 3 3 2" xfId="7937"/>
    <cellStyle name="Обычный 2 5 5 3 3 2 2" xfId="16385"/>
    <cellStyle name="Обычный 2 5 5 3 3 2 2 2" xfId="33282"/>
    <cellStyle name="Обычный 2 5 5 3 3 2 3" xfId="24834"/>
    <cellStyle name="Обычный 2 5 5 3 3 3" xfId="12161"/>
    <cellStyle name="Обычный 2 5 5 3 3 3 2" xfId="29058"/>
    <cellStyle name="Обычный 2 5 5 3 3 4" xfId="20610"/>
    <cellStyle name="Обычный 2 5 5 3 4" xfId="5121"/>
    <cellStyle name="Обычный 2 5 5 3 4 2" xfId="13569"/>
    <cellStyle name="Обычный 2 5 5 3 4 2 2" xfId="30466"/>
    <cellStyle name="Обычный 2 5 5 3 4 3" xfId="22018"/>
    <cellStyle name="Обычный 2 5 5 3 5" xfId="9345"/>
    <cellStyle name="Обычный 2 5 5 3 5 2" xfId="26242"/>
    <cellStyle name="Обычный 2 5 5 3 6" xfId="17794"/>
    <cellStyle name="Обычный 2 5 5 4" xfId="1601"/>
    <cellStyle name="Обычный 2 5 5 4 2" xfId="5825"/>
    <cellStyle name="Обычный 2 5 5 4 2 2" xfId="14273"/>
    <cellStyle name="Обычный 2 5 5 4 2 2 2" xfId="31170"/>
    <cellStyle name="Обычный 2 5 5 4 2 3" xfId="22722"/>
    <cellStyle name="Обычный 2 5 5 4 3" xfId="10049"/>
    <cellStyle name="Обычный 2 5 5 4 3 2" xfId="26946"/>
    <cellStyle name="Обычный 2 5 5 4 4" xfId="18498"/>
    <cellStyle name="Обычный 2 5 5 5" xfId="3009"/>
    <cellStyle name="Обычный 2 5 5 5 2" xfId="7233"/>
    <cellStyle name="Обычный 2 5 5 5 2 2" xfId="15681"/>
    <cellStyle name="Обычный 2 5 5 5 2 2 2" xfId="32578"/>
    <cellStyle name="Обычный 2 5 5 5 2 3" xfId="24130"/>
    <cellStyle name="Обычный 2 5 5 5 3" xfId="11457"/>
    <cellStyle name="Обычный 2 5 5 5 3 2" xfId="28354"/>
    <cellStyle name="Обычный 2 5 5 5 4" xfId="19906"/>
    <cellStyle name="Обычный 2 5 5 6" xfId="4417"/>
    <cellStyle name="Обычный 2 5 5 6 2" xfId="12865"/>
    <cellStyle name="Обычный 2 5 5 6 2 2" xfId="29762"/>
    <cellStyle name="Обычный 2 5 5 6 3" xfId="21314"/>
    <cellStyle name="Обычный 2 5 5 7" xfId="8641"/>
    <cellStyle name="Обычный 2 5 5 7 2" xfId="25538"/>
    <cellStyle name="Обычный 2 5 5 8" xfId="17090"/>
    <cellStyle name="Обычный 2 5 5 9" xfId="33987"/>
    <cellStyle name="Обычный 2 5 6" xfId="502"/>
    <cellStyle name="Обычный 2 5 6 2" xfId="1233"/>
    <cellStyle name="Обычный 2 5 6 2 2" xfId="2642"/>
    <cellStyle name="Обычный 2 5 6 2 2 2" xfId="6866"/>
    <cellStyle name="Обычный 2 5 6 2 2 2 2" xfId="15314"/>
    <cellStyle name="Обычный 2 5 6 2 2 2 2 2" xfId="32211"/>
    <cellStyle name="Обычный 2 5 6 2 2 2 3" xfId="23763"/>
    <cellStyle name="Обычный 2 5 6 2 2 3" xfId="11090"/>
    <cellStyle name="Обычный 2 5 6 2 2 3 2" xfId="27987"/>
    <cellStyle name="Обычный 2 5 6 2 2 4" xfId="19539"/>
    <cellStyle name="Обычный 2 5 6 2 3" xfId="4050"/>
    <cellStyle name="Обычный 2 5 6 2 3 2" xfId="8274"/>
    <cellStyle name="Обычный 2 5 6 2 3 2 2" xfId="16722"/>
    <cellStyle name="Обычный 2 5 6 2 3 2 2 2" xfId="33619"/>
    <cellStyle name="Обычный 2 5 6 2 3 2 3" xfId="25171"/>
    <cellStyle name="Обычный 2 5 6 2 3 3" xfId="12498"/>
    <cellStyle name="Обычный 2 5 6 2 3 3 2" xfId="29395"/>
    <cellStyle name="Обычный 2 5 6 2 3 4" xfId="20947"/>
    <cellStyle name="Обычный 2 5 6 2 4" xfId="5458"/>
    <cellStyle name="Обычный 2 5 6 2 4 2" xfId="13906"/>
    <cellStyle name="Обычный 2 5 6 2 4 2 2" xfId="30803"/>
    <cellStyle name="Обычный 2 5 6 2 4 3" xfId="22355"/>
    <cellStyle name="Обычный 2 5 6 2 5" xfId="9682"/>
    <cellStyle name="Обычный 2 5 6 2 5 2" xfId="26579"/>
    <cellStyle name="Обычный 2 5 6 2 6" xfId="18131"/>
    <cellStyle name="Обычный 2 5 6 3" xfId="1938"/>
    <cellStyle name="Обычный 2 5 6 3 2" xfId="6162"/>
    <cellStyle name="Обычный 2 5 6 3 2 2" xfId="14610"/>
    <cellStyle name="Обычный 2 5 6 3 2 2 2" xfId="31507"/>
    <cellStyle name="Обычный 2 5 6 3 2 3" xfId="23059"/>
    <cellStyle name="Обычный 2 5 6 3 3" xfId="10386"/>
    <cellStyle name="Обычный 2 5 6 3 3 2" xfId="27283"/>
    <cellStyle name="Обычный 2 5 6 3 4" xfId="18835"/>
    <cellStyle name="Обычный 2 5 6 4" xfId="3346"/>
    <cellStyle name="Обычный 2 5 6 4 2" xfId="7570"/>
    <cellStyle name="Обычный 2 5 6 4 2 2" xfId="16018"/>
    <cellStyle name="Обычный 2 5 6 4 2 2 2" xfId="32915"/>
    <cellStyle name="Обычный 2 5 6 4 2 3" xfId="24467"/>
    <cellStyle name="Обычный 2 5 6 4 3" xfId="11794"/>
    <cellStyle name="Обычный 2 5 6 4 3 2" xfId="28691"/>
    <cellStyle name="Обычный 2 5 6 4 4" xfId="20243"/>
    <cellStyle name="Обычный 2 5 6 5" xfId="4754"/>
    <cellStyle name="Обычный 2 5 6 5 2" xfId="13202"/>
    <cellStyle name="Обычный 2 5 6 5 2 2" xfId="30099"/>
    <cellStyle name="Обычный 2 5 6 5 3" xfId="21651"/>
    <cellStyle name="Обычный 2 5 6 6" xfId="8978"/>
    <cellStyle name="Обычный 2 5 6 6 2" xfId="25875"/>
    <cellStyle name="Обычный 2 5 6 7" xfId="17427"/>
    <cellStyle name="Обычный 2 5 6 8" xfId="34324"/>
    <cellStyle name="Обычный 2 5 7" xfId="881"/>
    <cellStyle name="Обычный 2 5 7 2" xfId="2290"/>
    <cellStyle name="Обычный 2 5 7 2 2" xfId="6514"/>
    <cellStyle name="Обычный 2 5 7 2 2 2" xfId="14962"/>
    <cellStyle name="Обычный 2 5 7 2 2 2 2" xfId="31859"/>
    <cellStyle name="Обычный 2 5 7 2 2 3" xfId="23411"/>
    <cellStyle name="Обычный 2 5 7 2 3" xfId="10738"/>
    <cellStyle name="Обычный 2 5 7 2 3 2" xfId="27635"/>
    <cellStyle name="Обычный 2 5 7 2 4" xfId="19187"/>
    <cellStyle name="Обычный 2 5 7 3" xfId="3698"/>
    <cellStyle name="Обычный 2 5 7 3 2" xfId="7922"/>
    <cellStyle name="Обычный 2 5 7 3 2 2" xfId="16370"/>
    <cellStyle name="Обычный 2 5 7 3 2 2 2" xfId="33267"/>
    <cellStyle name="Обычный 2 5 7 3 2 3" xfId="24819"/>
    <cellStyle name="Обычный 2 5 7 3 3" xfId="12146"/>
    <cellStyle name="Обычный 2 5 7 3 3 2" xfId="29043"/>
    <cellStyle name="Обычный 2 5 7 3 4" xfId="20595"/>
    <cellStyle name="Обычный 2 5 7 4" xfId="5106"/>
    <cellStyle name="Обычный 2 5 7 4 2" xfId="13554"/>
    <cellStyle name="Обычный 2 5 7 4 2 2" xfId="30451"/>
    <cellStyle name="Обычный 2 5 7 4 3" xfId="22003"/>
    <cellStyle name="Обычный 2 5 7 5" xfId="9330"/>
    <cellStyle name="Обычный 2 5 7 5 2" xfId="26227"/>
    <cellStyle name="Обычный 2 5 7 6" xfId="17779"/>
    <cellStyle name="Обычный 2 5 8" xfId="1586"/>
    <cellStyle name="Обычный 2 5 8 2" xfId="5810"/>
    <cellStyle name="Обычный 2 5 8 2 2" xfId="14258"/>
    <cellStyle name="Обычный 2 5 8 2 2 2" xfId="31155"/>
    <cellStyle name="Обычный 2 5 8 2 3" xfId="22707"/>
    <cellStyle name="Обычный 2 5 8 3" xfId="10034"/>
    <cellStyle name="Обычный 2 5 8 3 2" xfId="26931"/>
    <cellStyle name="Обычный 2 5 8 4" xfId="18483"/>
    <cellStyle name="Обычный 2 5 9" xfId="2994"/>
    <cellStyle name="Обычный 2 5 9 2" xfId="7218"/>
    <cellStyle name="Обычный 2 5 9 2 2" xfId="15666"/>
    <cellStyle name="Обычный 2 5 9 2 2 2" xfId="32563"/>
    <cellStyle name="Обычный 2 5 9 2 3" xfId="24115"/>
    <cellStyle name="Обычный 2 5 9 3" xfId="11442"/>
    <cellStyle name="Обычный 2 5 9 3 2" xfId="28339"/>
    <cellStyle name="Обычный 2 5 9 4" xfId="19891"/>
    <cellStyle name="Обычный 2 5_Отчет за 2015 год" xfId="106"/>
    <cellStyle name="Обычный 2 6" xfId="107"/>
    <cellStyle name="Обычный 2 6 10" xfId="8642"/>
    <cellStyle name="Обычный 2 6 10 2" xfId="25539"/>
    <cellStyle name="Обычный 2 6 11" xfId="17091"/>
    <cellStyle name="Обычный 2 6 12" xfId="33988"/>
    <cellStyle name="Обычный 2 6 2" xfId="108"/>
    <cellStyle name="Обычный 2 6 2 10" xfId="17092"/>
    <cellStyle name="Обычный 2 6 2 11" xfId="33989"/>
    <cellStyle name="Обычный 2 6 2 2" xfId="109"/>
    <cellStyle name="Обычный 2 6 2 2 10" xfId="33990"/>
    <cellStyle name="Обычный 2 6 2 2 2" xfId="110"/>
    <cellStyle name="Обычный 2 6 2 2 2 2" xfId="521"/>
    <cellStyle name="Обычный 2 6 2 2 2 2 2" xfId="1252"/>
    <cellStyle name="Обычный 2 6 2 2 2 2 2 2" xfId="2661"/>
    <cellStyle name="Обычный 2 6 2 2 2 2 2 2 2" xfId="6885"/>
    <cellStyle name="Обычный 2 6 2 2 2 2 2 2 2 2" xfId="15333"/>
    <cellStyle name="Обычный 2 6 2 2 2 2 2 2 2 2 2" xfId="32230"/>
    <cellStyle name="Обычный 2 6 2 2 2 2 2 2 2 3" xfId="23782"/>
    <cellStyle name="Обычный 2 6 2 2 2 2 2 2 3" xfId="11109"/>
    <cellStyle name="Обычный 2 6 2 2 2 2 2 2 3 2" xfId="28006"/>
    <cellStyle name="Обычный 2 6 2 2 2 2 2 2 4" xfId="19558"/>
    <cellStyle name="Обычный 2 6 2 2 2 2 2 3" xfId="4069"/>
    <cellStyle name="Обычный 2 6 2 2 2 2 2 3 2" xfId="8293"/>
    <cellStyle name="Обычный 2 6 2 2 2 2 2 3 2 2" xfId="16741"/>
    <cellStyle name="Обычный 2 6 2 2 2 2 2 3 2 2 2" xfId="33638"/>
    <cellStyle name="Обычный 2 6 2 2 2 2 2 3 2 3" xfId="25190"/>
    <cellStyle name="Обычный 2 6 2 2 2 2 2 3 3" xfId="12517"/>
    <cellStyle name="Обычный 2 6 2 2 2 2 2 3 3 2" xfId="29414"/>
    <cellStyle name="Обычный 2 6 2 2 2 2 2 3 4" xfId="20966"/>
    <cellStyle name="Обычный 2 6 2 2 2 2 2 4" xfId="5477"/>
    <cellStyle name="Обычный 2 6 2 2 2 2 2 4 2" xfId="13925"/>
    <cellStyle name="Обычный 2 6 2 2 2 2 2 4 2 2" xfId="30822"/>
    <cellStyle name="Обычный 2 6 2 2 2 2 2 4 3" xfId="22374"/>
    <cellStyle name="Обычный 2 6 2 2 2 2 2 5" xfId="9701"/>
    <cellStyle name="Обычный 2 6 2 2 2 2 2 5 2" xfId="26598"/>
    <cellStyle name="Обычный 2 6 2 2 2 2 2 6" xfId="18150"/>
    <cellStyle name="Обычный 2 6 2 2 2 2 3" xfId="1957"/>
    <cellStyle name="Обычный 2 6 2 2 2 2 3 2" xfId="6181"/>
    <cellStyle name="Обычный 2 6 2 2 2 2 3 2 2" xfId="14629"/>
    <cellStyle name="Обычный 2 6 2 2 2 2 3 2 2 2" xfId="31526"/>
    <cellStyle name="Обычный 2 6 2 2 2 2 3 2 3" xfId="23078"/>
    <cellStyle name="Обычный 2 6 2 2 2 2 3 3" xfId="10405"/>
    <cellStyle name="Обычный 2 6 2 2 2 2 3 3 2" xfId="27302"/>
    <cellStyle name="Обычный 2 6 2 2 2 2 3 4" xfId="18854"/>
    <cellStyle name="Обычный 2 6 2 2 2 2 4" xfId="3365"/>
    <cellStyle name="Обычный 2 6 2 2 2 2 4 2" xfId="7589"/>
    <cellStyle name="Обычный 2 6 2 2 2 2 4 2 2" xfId="16037"/>
    <cellStyle name="Обычный 2 6 2 2 2 2 4 2 2 2" xfId="32934"/>
    <cellStyle name="Обычный 2 6 2 2 2 2 4 2 3" xfId="24486"/>
    <cellStyle name="Обычный 2 6 2 2 2 2 4 3" xfId="11813"/>
    <cellStyle name="Обычный 2 6 2 2 2 2 4 3 2" xfId="28710"/>
    <cellStyle name="Обычный 2 6 2 2 2 2 4 4" xfId="20262"/>
    <cellStyle name="Обычный 2 6 2 2 2 2 5" xfId="4773"/>
    <cellStyle name="Обычный 2 6 2 2 2 2 5 2" xfId="13221"/>
    <cellStyle name="Обычный 2 6 2 2 2 2 5 2 2" xfId="30118"/>
    <cellStyle name="Обычный 2 6 2 2 2 2 5 3" xfId="21670"/>
    <cellStyle name="Обычный 2 6 2 2 2 2 6" xfId="8997"/>
    <cellStyle name="Обычный 2 6 2 2 2 2 6 2" xfId="25894"/>
    <cellStyle name="Обычный 2 6 2 2 2 2 7" xfId="17446"/>
    <cellStyle name="Обычный 2 6 2 2 2 2 8" xfId="34343"/>
    <cellStyle name="Обычный 2 6 2 2 2 3" xfId="900"/>
    <cellStyle name="Обычный 2 6 2 2 2 3 2" xfId="2309"/>
    <cellStyle name="Обычный 2 6 2 2 2 3 2 2" xfId="6533"/>
    <cellStyle name="Обычный 2 6 2 2 2 3 2 2 2" xfId="14981"/>
    <cellStyle name="Обычный 2 6 2 2 2 3 2 2 2 2" xfId="31878"/>
    <cellStyle name="Обычный 2 6 2 2 2 3 2 2 3" xfId="23430"/>
    <cellStyle name="Обычный 2 6 2 2 2 3 2 3" xfId="10757"/>
    <cellStyle name="Обычный 2 6 2 2 2 3 2 3 2" xfId="27654"/>
    <cellStyle name="Обычный 2 6 2 2 2 3 2 4" xfId="19206"/>
    <cellStyle name="Обычный 2 6 2 2 2 3 3" xfId="3717"/>
    <cellStyle name="Обычный 2 6 2 2 2 3 3 2" xfId="7941"/>
    <cellStyle name="Обычный 2 6 2 2 2 3 3 2 2" xfId="16389"/>
    <cellStyle name="Обычный 2 6 2 2 2 3 3 2 2 2" xfId="33286"/>
    <cellStyle name="Обычный 2 6 2 2 2 3 3 2 3" xfId="24838"/>
    <cellStyle name="Обычный 2 6 2 2 2 3 3 3" xfId="12165"/>
    <cellStyle name="Обычный 2 6 2 2 2 3 3 3 2" xfId="29062"/>
    <cellStyle name="Обычный 2 6 2 2 2 3 3 4" xfId="20614"/>
    <cellStyle name="Обычный 2 6 2 2 2 3 4" xfId="5125"/>
    <cellStyle name="Обычный 2 6 2 2 2 3 4 2" xfId="13573"/>
    <cellStyle name="Обычный 2 6 2 2 2 3 4 2 2" xfId="30470"/>
    <cellStyle name="Обычный 2 6 2 2 2 3 4 3" xfId="22022"/>
    <cellStyle name="Обычный 2 6 2 2 2 3 5" xfId="9349"/>
    <cellStyle name="Обычный 2 6 2 2 2 3 5 2" xfId="26246"/>
    <cellStyle name="Обычный 2 6 2 2 2 3 6" xfId="17798"/>
    <cellStyle name="Обычный 2 6 2 2 2 4" xfId="1605"/>
    <cellStyle name="Обычный 2 6 2 2 2 4 2" xfId="5829"/>
    <cellStyle name="Обычный 2 6 2 2 2 4 2 2" xfId="14277"/>
    <cellStyle name="Обычный 2 6 2 2 2 4 2 2 2" xfId="31174"/>
    <cellStyle name="Обычный 2 6 2 2 2 4 2 3" xfId="22726"/>
    <cellStyle name="Обычный 2 6 2 2 2 4 3" xfId="10053"/>
    <cellStyle name="Обычный 2 6 2 2 2 4 3 2" xfId="26950"/>
    <cellStyle name="Обычный 2 6 2 2 2 4 4" xfId="18502"/>
    <cellStyle name="Обычный 2 6 2 2 2 5" xfId="3013"/>
    <cellStyle name="Обычный 2 6 2 2 2 5 2" xfId="7237"/>
    <cellStyle name="Обычный 2 6 2 2 2 5 2 2" xfId="15685"/>
    <cellStyle name="Обычный 2 6 2 2 2 5 2 2 2" xfId="32582"/>
    <cellStyle name="Обычный 2 6 2 2 2 5 2 3" xfId="24134"/>
    <cellStyle name="Обычный 2 6 2 2 2 5 3" xfId="11461"/>
    <cellStyle name="Обычный 2 6 2 2 2 5 3 2" xfId="28358"/>
    <cellStyle name="Обычный 2 6 2 2 2 5 4" xfId="19910"/>
    <cellStyle name="Обычный 2 6 2 2 2 6" xfId="4421"/>
    <cellStyle name="Обычный 2 6 2 2 2 6 2" xfId="12869"/>
    <cellStyle name="Обычный 2 6 2 2 2 6 2 2" xfId="29766"/>
    <cellStyle name="Обычный 2 6 2 2 2 6 3" xfId="21318"/>
    <cellStyle name="Обычный 2 6 2 2 2 7" xfId="8645"/>
    <cellStyle name="Обычный 2 6 2 2 2 7 2" xfId="25542"/>
    <cellStyle name="Обычный 2 6 2 2 2 8" xfId="17094"/>
    <cellStyle name="Обычный 2 6 2 2 2 9" xfId="33991"/>
    <cellStyle name="Обычный 2 6 2 2 3" xfId="520"/>
    <cellStyle name="Обычный 2 6 2 2 3 2" xfId="1251"/>
    <cellStyle name="Обычный 2 6 2 2 3 2 2" xfId="2660"/>
    <cellStyle name="Обычный 2 6 2 2 3 2 2 2" xfId="6884"/>
    <cellStyle name="Обычный 2 6 2 2 3 2 2 2 2" xfId="15332"/>
    <cellStyle name="Обычный 2 6 2 2 3 2 2 2 2 2" xfId="32229"/>
    <cellStyle name="Обычный 2 6 2 2 3 2 2 2 3" xfId="23781"/>
    <cellStyle name="Обычный 2 6 2 2 3 2 2 3" xfId="11108"/>
    <cellStyle name="Обычный 2 6 2 2 3 2 2 3 2" xfId="28005"/>
    <cellStyle name="Обычный 2 6 2 2 3 2 2 4" xfId="19557"/>
    <cellStyle name="Обычный 2 6 2 2 3 2 3" xfId="4068"/>
    <cellStyle name="Обычный 2 6 2 2 3 2 3 2" xfId="8292"/>
    <cellStyle name="Обычный 2 6 2 2 3 2 3 2 2" xfId="16740"/>
    <cellStyle name="Обычный 2 6 2 2 3 2 3 2 2 2" xfId="33637"/>
    <cellStyle name="Обычный 2 6 2 2 3 2 3 2 3" xfId="25189"/>
    <cellStyle name="Обычный 2 6 2 2 3 2 3 3" xfId="12516"/>
    <cellStyle name="Обычный 2 6 2 2 3 2 3 3 2" xfId="29413"/>
    <cellStyle name="Обычный 2 6 2 2 3 2 3 4" xfId="20965"/>
    <cellStyle name="Обычный 2 6 2 2 3 2 4" xfId="5476"/>
    <cellStyle name="Обычный 2 6 2 2 3 2 4 2" xfId="13924"/>
    <cellStyle name="Обычный 2 6 2 2 3 2 4 2 2" xfId="30821"/>
    <cellStyle name="Обычный 2 6 2 2 3 2 4 3" xfId="22373"/>
    <cellStyle name="Обычный 2 6 2 2 3 2 5" xfId="9700"/>
    <cellStyle name="Обычный 2 6 2 2 3 2 5 2" xfId="26597"/>
    <cellStyle name="Обычный 2 6 2 2 3 2 6" xfId="18149"/>
    <cellStyle name="Обычный 2 6 2 2 3 3" xfId="1956"/>
    <cellStyle name="Обычный 2 6 2 2 3 3 2" xfId="6180"/>
    <cellStyle name="Обычный 2 6 2 2 3 3 2 2" xfId="14628"/>
    <cellStyle name="Обычный 2 6 2 2 3 3 2 2 2" xfId="31525"/>
    <cellStyle name="Обычный 2 6 2 2 3 3 2 3" xfId="23077"/>
    <cellStyle name="Обычный 2 6 2 2 3 3 3" xfId="10404"/>
    <cellStyle name="Обычный 2 6 2 2 3 3 3 2" xfId="27301"/>
    <cellStyle name="Обычный 2 6 2 2 3 3 4" xfId="18853"/>
    <cellStyle name="Обычный 2 6 2 2 3 4" xfId="3364"/>
    <cellStyle name="Обычный 2 6 2 2 3 4 2" xfId="7588"/>
    <cellStyle name="Обычный 2 6 2 2 3 4 2 2" xfId="16036"/>
    <cellStyle name="Обычный 2 6 2 2 3 4 2 2 2" xfId="32933"/>
    <cellStyle name="Обычный 2 6 2 2 3 4 2 3" xfId="24485"/>
    <cellStyle name="Обычный 2 6 2 2 3 4 3" xfId="11812"/>
    <cellStyle name="Обычный 2 6 2 2 3 4 3 2" xfId="28709"/>
    <cellStyle name="Обычный 2 6 2 2 3 4 4" xfId="20261"/>
    <cellStyle name="Обычный 2 6 2 2 3 5" xfId="4772"/>
    <cellStyle name="Обычный 2 6 2 2 3 5 2" xfId="13220"/>
    <cellStyle name="Обычный 2 6 2 2 3 5 2 2" xfId="30117"/>
    <cellStyle name="Обычный 2 6 2 2 3 5 3" xfId="21669"/>
    <cellStyle name="Обычный 2 6 2 2 3 6" xfId="8996"/>
    <cellStyle name="Обычный 2 6 2 2 3 6 2" xfId="25893"/>
    <cellStyle name="Обычный 2 6 2 2 3 7" xfId="17445"/>
    <cellStyle name="Обычный 2 6 2 2 3 8" xfId="34342"/>
    <cellStyle name="Обычный 2 6 2 2 4" xfId="899"/>
    <cellStyle name="Обычный 2 6 2 2 4 2" xfId="2308"/>
    <cellStyle name="Обычный 2 6 2 2 4 2 2" xfId="6532"/>
    <cellStyle name="Обычный 2 6 2 2 4 2 2 2" xfId="14980"/>
    <cellStyle name="Обычный 2 6 2 2 4 2 2 2 2" xfId="31877"/>
    <cellStyle name="Обычный 2 6 2 2 4 2 2 3" xfId="23429"/>
    <cellStyle name="Обычный 2 6 2 2 4 2 3" xfId="10756"/>
    <cellStyle name="Обычный 2 6 2 2 4 2 3 2" xfId="27653"/>
    <cellStyle name="Обычный 2 6 2 2 4 2 4" xfId="19205"/>
    <cellStyle name="Обычный 2 6 2 2 4 3" xfId="3716"/>
    <cellStyle name="Обычный 2 6 2 2 4 3 2" xfId="7940"/>
    <cellStyle name="Обычный 2 6 2 2 4 3 2 2" xfId="16388"/>
    <cellStyle name="Обычный 2 6 2 2 4 3 2 2 2" xfId="33285"/>
    <cellStyle name="Обычный 2 6 2 2 4 3 2 3" xfId="24837"/>
    <cellStyle name="Обычный 2 6 2 2 4 3 3" xfId="12164"/>
    <cellStyle name="Обычный 2 6 2 2 4 3 3 2" xfId="29061"/>
    <cellStyle name="Обычный 2 6 2 2 4 3 4" xfId="20613"/>
    <cellStyle name="Обычный 2 6 2 2 4 4" xfId="5124"/>
    <cellStyle name="Обычный 2 6 2 2 4 4 2" xfId="13572"/>
    <cellStyle name="Обычный 2 6 2 2 4 4 2 2" xfId="30469"/>
    <cellStyle name="Обычный 2 6 2 2 4 4 3" xfId="22021"/>
    <cellStyle name="Обычный 2 6 2 2 4 5" xfId="9348"/>
    <cellStyle name="Обычный 2 6 2 2 4 5 2" xfId="26245"/>
    <cellStyle name="Обычный 2 6 2 2 4 6" xfId="17797"/>
    <cellStyle name="Обычный 2 6 2 2 5" xfId="1604"/>
    <cellStyle name="Обычный 2 6 2 2 5 2" xfId="5828"/>
    <cellStyle name="Обычный 2 6 2 2 5 2 2" xfId="14276"/>
    <cellStyle name="Обычный 2 6 2 2 5 2 2 2" xfId="31173"/>
    <cellStyle name="Обычный 2 6 2 2 5 2 3" xfId="22725"/>
    <cellStyle name="Обычный 2 6 2 2 5 3" xfId="10052"/>
    <cellStyle name="Обычный 2 6 2 2 5 3 2" xfId="26949"/>
    <cellStyle name="Обычный 2 6 2 2 5 4" xfId="18501"/>
    <cellStyle name="Обычный 2 6 2 2 6" xfId="3012"/>
    <cellStyle name="Обычный 2 6 2 2 6 2" xfId="7236"/>
    <cellStyle name="Обычный 2 6 2 2 6 2 2" xfId="15684"/>
    <cellStyle name="Обычный 2 6 2 2 6 2 2 2" xfId="32581"/>
    <cellStyle name="Обычный 2 6 2 2 6 2 3" xfId="24133"/>
    <cellStyle name="Обычный 2 6 2 2 6 3" xfId="11460"/>
    <cellStyle name="Обычный 2 6 2 2 6 3 2" xfId="28357"/>
    <cellStyle name="Обычный 2 6 2 2 6 4" xfId="19909"/>
    <cellStyle name="Обычный 2 6 2 2 7" xfId="4420"/>
    <cellStyle name="Обычный 2 6 2 2 7 2" xfId="12868"/>
    <cellStyle name="Обычный 2 6 2 2 7 2 2" xfId="29765"/>
    <cellStyle name="Обычный 2 6 2 2 7 3" xfId="21317"/>
    <cellStyle name="Обычный 2 6 2 2 8" xfId="8644"/>
    <cellStyle name="Обычный 2 6 2 2 8 2" xfId="25541"/>
    <cellStyle name="Обычный 2 6 2 2 9" xfId="17093"/>
    <cellStyle name="Обычный 2 6 2 3" xfId="111"/>
    <cellStyle name="Обычный 2 6 2 3 2" xfId="522"/>
    <cellStyle name="Обычный 2 6 2 3 2 2" xfId="1253"/>
    <cellStyle name="Обычный 2 6 2 3 2 2 2" xfId="2662"/>
    <cellStyle name="Обычный 2 6 2 3 2 2 2 2" xfId="6886"/>
    <cellStyle name="Обычный 2 6 2 3 2 2 2 2 2" xfId="15334"/>
    <cellStyle name="Обычный 2 6 2 3 2 2 2 2 2 2" xfId="32231"/>
    <cellStyle name="Обычный 2 6 2 3 2 2 2 2 3" xfId="23783"/>
    <cellStyle name="Обычный 2 6 2 3 2 2 2 3" xfId="11110"/>
    <cellStyle name="Обычный 2 6 2 3 2 2 2 3 2" xfId="28007"/>
    <cellStyle name="Обычный 2 6 2 3 2 2 2 4" xfId="19559"/>
    <cellStyle name="Обычный 2 6 2 3 2 2 3" xfId="4070"/>
    <cellStyle name="Обычный 2 6 2 3 2 2 3 2" xfId="8294"/>
    <cellStyle name="Обычный 2 6 2 3 2 2 3 2 2" xfId="16742"/>
    <cellStyle name="Обычный 2 6 2 3 2 2 3 2 2 2" xfId="33639"/>
    <cellStyle name="Обычный 2 6 2 3 2 2 3 2 3" xfId="25191"/>
    <cellStyle name="Обычный 2 6 2 3 2 2 3 3" xfId="12518"/>
    <cellStyle name="Обычный 2 6 2 3 2 2 3 3 2" xfId="29415"/>
    <cellStyle name="Обычный 2 6 2 3 2 2 3 4" xfId="20967"/>
    <cellStyle name="Обычный 2 6 2 3 2 2 4" xfId="5478"/>
    <cellStyle name="Обычный 2 6 2 3 2 2 4 2" xfId="13926"/>
    <cellStyle name="Обычный 2 6 2 3 2 2 4 2 2" xfId="30823"/>
    <cellStyle name="Обычный 2 6 2 3 2 2 4 3" xfId="22375"/>
    <cellStyle name="Обычный 2 6 2 3 2 2 5" xfId="9702"/>
    <cellStyle name="Обычный 2 6 2 3 2 2 5 2" xfId="26599"/>
    <cellStyle name="Обычный 2 6 2 3 2 2 6" xfId="18151"/>
    <cellStyle name="Обычный 2 6 2 3 2 3" xfId="1958"/>
    <cellStyle name="Обычный 2 6 2 3 2 3 2" xfId="6182"/>
    <cellStyle name="Обычный 2 6 2 3 2 3 2 2" xfId="14630"/>
    <cellStyle name="Обычный 2 6 2 3 2 3 2 2 2" xfId="31527"/>
    <cellStyle name="Обычный 2 6 2 3 2 3 2 3" xfId="23079"/>
    <cellStyle name="Обычный 2 6 2 3 2 3 3" xfId="10406"/>
    <cellStyle name="Обычный 2 6 2 3 2 3 3 2" xfId="27303"/>
    <cellStyle name="Обычный 2 6 2 3 2 3 4" xfId="18855"/>
    <cellStyle name="Обычный 2 6 2 3 2 4" xfId="3366"/>
    <cellStyle name="Обычный 2 6 2 3 2 4 2" xfId="7590"/>
    <cellStyle name="Обычный 2 6 2 3 2 4 2 2" xfId="16038"/>
    <cellStyle name="Обычный 2 6 2 3 2 4 2 2 2" xfId="32935"/>
    <cellStyle name="Обычный 2 6 2 3 2 4 2 3" xfId="24487"/>
    <cellStyle name="Обычный 2 6 2 3 2 4 3" xfId="11814"/>
    <cellStyle name="Обычный 2 6 2 3 2 4 3 2" xfId="28711"/>
    <cellStyle name="Обычный 2 6 2 3 2 4 4" xfId="20263"/>
    <cellStyle name="Обычный 2 6 2 3 2 5" xfId="4774"/>
    <cellStyle name="Обычный 2 6 2 3 2 5 2" xfId="13222"/>
    <cellStyle name="Обычный 2 6 2 3 2 5 2 2" xfId="30119"/>
    <cellStyle name="Обычный 2 6 2 3 2 5 3" xfId="21671"/>
    <cellStyle name="Обычный 2 6 2 3 2 6" xfId="8998"/>
    <cellStyle name="Обычный 2 6 2 3 2 6 2" xfId="25895"/>
    <cellStyle name="Обычный 2 6 2 3 2 7" xfId="17447"/>
    <cellStyle name="Обычный 2 6 2 3 2 8" xfId="34344"/>
    <cellStyle name="Обычный 2 6 2 3 3" xfId="901"/>
    <cellStyle name="Обычный 2 6 2 3 3 2" xfId="2310"/>
    <cellStyle name="Обычный 2 6 2 3 3 2 2" xfId="6534"/>
    <cellStyle name="Обычный 2 6 2 3 3 2 2 2" xfId="14982"/>
    <cellStyle name="Обычный 2 6 2 3 3 2 2 2 2" xfId="31879"/>
    <cellStyle name="Обычный 2 6 2 3 3 2 2 3" xfId="23431"/>
    <cellStyle name="Обычный 2 6 2 3 3 2 3" xfId="10758"/>
    <cellStyle name="Обычный 2 6 2 3 3 2 3 2" xfId="27655"/>
    <cellStyle name="Обычный 2 6 2 3 3 2 4" xfId="19207"/>
    <cellStyle name="Обычный 2 6 2 3 3 3" xfId="3718"/>
    <cellStyle name="Обычный 2 6 2 3 3 3 2" xfId="7942"/>
    <cellStyle name="Обычный 2 6 2 3 3 3 2 2" xfId="16390"/>
    <cellStyle name="Обычный 2 6 2 3 3 3 2 2 2" xfId="33287"/>
    <cellStyle name="Обычный 2 6 2 3 3 3 2 3" xfId="24839"/>
    <cellStyle name="Обычный 2 6 2 3 3 3 3" xfId="12166"/>
    <cellStyle name="Обычный 2 6 2 3 3 3 3 2" xfId="29063"/>
    <cellStyle name="Обычный 2 6 2 3 3 3 4" xfId="20615"/>
    <cellStyle name="Обычный 2 6 2 3 3 4" xfId="5126"/>
    <cellStyle name="Обычный 2 6 2 3 3 4 2" xfId="13574"/>
    <cellStyle name="Обычный 2 6 2 3 3 4 2 2" xfId="30471"/>
    <cellStyle name="Обычный 2 6 2 3 3 4 3" xfId="22023"/>
    <cellStyle name="Обычный 2 6 2 3 3 5" xfId="9350"/>
    <cellStyle name="Обычный 2 6 2 3 3 5 2" xfId="26247"/>
    <cellStyle name="Обычный 2 6 2 3 3 6" xfId="17799"/>
    <cellStyle name="Обычный 2 6 2 3 4" xfId="1606"/>
    <cellStyle name="Обычный 2 6 2 3 4 2" xfId="5830"/>
    <cellStyle name="Обычный 2 6 2 3 4 2 2" xfId="14278"/>
    <cellStyle name="Обычный 2 6 2 3 4 2 2 2" xfId="31175"/>
    <cellStyle name="Обычный 2 6 2 3 4 2 3" xfId="22727"/>
    <cellStyle name="Обычный 2 6 2 3 4 3" xfId="10054"/>
    <cellStyle name="Обычный 2 6 2 3 4 3 2" xfId="26951"/>
    <cellStyle name="Обычный 2 6 2 3 4 4" xfId="18503"/>
    <cellStyle name="Обычный 2 6 2 3 5" xfId="3014"/>
    <cellStyle name="Обычный 2 6 2 3 5 2" xfId="7238"/>
    <cellStyle name="Обычный 2 6 2 3 5 2 2" xfId="15686"/>
    <cellStyle name="Обычный 2 6 2 3 5 2 2 2" xfId="32583"/>
    <cellStyle name="Обычный 2 6 2 3 5 2 3" xfId="24135"/>
    <cellStyle name="Обычный 2 6 2 3 5 3" xfId="11462"/>
    <cellStyle name="Обычный 2 6 2 3 5 3 2" xfId="28359"/>
    <cellStyle name="Обычный 2 6 2 3 5 4" xfId="19911"/>
    <cellStyle name="Обычный 2 6 2 3 6" xfId="4422"/>
    <cellStyle name="Обычный 2 6 2 3 6 2" xfId="12870"/>
    <cellStyle name="Обычный 2 6 2 3 6 2 2" xfId="29767"/>
    <cellStyle name="Обычный 2 6 2 3 6 3" xfId="21319"/>
    <cellStyle name="Обычный 2 6 2 3 7" xfId="8646"/>
    <cellStyle name="Обычный 2 6 2 3 7 2" xfId="25543"/>
    <cellStyle name="Обычный 2 6 2 3 8" xfId="17095"/>
    <cellStyle name="Обычный 2 6 2 3 9" xfId="33992"/>
    <cellStyle name="Обычный 2 6 2 4" xfId="519"/>
    <cellStyle name="Обычный 2 6 2 4 2" xfId="1250"/>
    <cellStyle name="Обычный 2 6 2 4 2 2" xfId="2659"/>
    <cellStyle name="Обычный 2 6 2 4 2 2 2" xfId="6883"/>
    <cellStyle name="Обычный 2 6 2 4 2 2 2 2" xfId="15331"/>
    <cellStyle name="Обычный 2 6 2 4 2 2 2 2 2" xfId="32228"/>
    <cellStyle name="Обычный 2 6 2 4 2 2 2 3" xfId="23780"/>
    <cellStyle name="Обычный 2 6 2 4 2 2 3" xfId="11107"/>
    <cellStyle name="Обычный 2 6 2 4 2 2 3 2" xfId="28004"/>
    <cellStyle name="Обычный 2 6 2 4 2 2 4" xfId="19556"/>
    <cellStyle name="Обычный 2 6 2 4 2 3" xfId="4067"/>
    <cellStyle name="Обычный 2 6 2 4 2 3 2" xfId="8291"/>
    <cellStyle name="Обычный 2 6 2 4 2 3 2 2" xfId="16739"/>
    <cellStyle name="Обычный 2 6 2 4 2 3 2 2 2" xfId="33636"/>
    <cellStyle name="Обычный 2 6 2 4 2 3 2 3" xfId="25188"/>
    <cellStyle name="Обычный 2 6 2 4 2 3 3" xfId="12515"/>
    <cellStyle name="Обычный 2 6 2 4 2 3 3 2" xfId="29412"/>
    <cellStyle name="Обычный 2 6 2 4 2 3 4" xfId="20964"/>
    <cellStyle name="Обычный 2 6 2 4 2 4" xfId="5475"/>
    <cellStyle name="Обычный 2 6 2 4 2 4 2" xfId="13923"/>
    <cellStyle name="Обычный 2 6 2 4 2 4 2 2" xfId="30820"/>
    <cellStyle name="Обычный 2 6 2 4 2 4 3" xfId="22372"/>
    <cellStyle name="Обычный 2 6 2 4 2 5" xfId="9699"/>
    <cellStyle name="Обычный 2 6 2 4 2 5 2" xfId="26596"/>
    <cellStyle name="Обычный 2 6 2 4 2 6" xfId="18148"/>
    <cellStyle name="Обычный 2 6 2 4 3" xfId="1955"/>
    <cellStyle name="Обычный 2 6 2 4 3 2" xfId="6179"/>
    <cellStyle name="Обычный 2 6 2 4 3 2 2" xfId="14627"/>
    <cellStyle name="Обычный 2 6 2 4 3 2 2 2" xfId="31524"/>
    <cellStyle name="Обычный 2 6 2 4 3 2 3" xfId="23076"/>
    <cellStyle name="Обычный 2 6 2 4 3 3" xfId="10403"/>
    <cellStyle name="Обычный 2 6 2 4 3 3 2" xfId="27300"/>
    <cellStyle name="Обычный 2 6 2 4 3 4" xfId="18852"/>
    <cellStyle name="Обычный 2 6 2 4 4" xfId="3363"/>
    <cellStyle name="Обычный 2 6 2 4 4 2" xfId="7587"/>
    <cellStyle name="Обычный 2 6 2 4 4 2 2" xfId="16035"/>
    <cellStyle name="Обычный 2 6 2 4 4 2 2 2" xfId="32932"/>
    <cellStyle name="Обычный 2 6 2 4 4 2 3" xfId="24484"/>
    <cellStyle name="Обычный 2 6 2 4 4 3" xfId="11811"/>
    <cellStyle name="Обычный 2 6 2 4 4 3 2" xfId="28708"/>
    <cellStyle name="Обычный 2 6 2 4 4 4" xfId="20260"/>
    <cellStyle name="Обычный 2 6 2 4 5" xfId="4771"/>
    <cellStyle name="Обычный 2 6 2 4 5 2" xfId="13219"/>
    <cellStyle name="Обычный 2 6 2 4 5 2 2" xfId="30116"/>
    <cellStyle name="Обычный 2 6 2 4 5 3" xfId="21668"/>
    <cellStyle name="Обычный 2 6 2 4 6" xfId="8995"/>
    <cellStyle name="Обычный 2 6 2 4 6 2" xfId="25892"/>
    <cellStyle name="Обычный 2 6 2 4 7" xfId="17444"/>
    <cellStyle name="Обычный 2 6 2 4 8" xfId="34341"/>
    <cellStyle name="Обычный 2 6 2 5" xfId="898"/>
    <cellStyle name="Обычный 2 6 2 5 2" xfId="2307"/>
    <cellStyle name="Обычный 2 6 2 5 2 2" xfId="6531"/>
    <cellStyle name="Обычный 2 6 2 5 2 2 2" xfId="14979"/>
    <cellStyle name="Обычный 2 6 2 5 2 2 2 2" xfId="31876"/>
    <cellStyle name="Обычный 2 6 2 5 2 2 3" xfId="23428"/>
    <cellStyle name="Обычный 2 6 2 5 2 3" xfId="10755"/>
    <cellStyle name="Обычный 2 6 2 5 2 3 2" xfId="27652"/>
    <cellStyle name="Обычный 2 6 2 5 2 4" xfId="19204"/>
    <cellStyle name="Обычный 2 6 2 5 3" xfId="3715"/>
    <cellStyle name="Обычный 2 6 2 5 3 2" xfId="7939"/>
    <cellStyle name="Обычный 2 6 2 5 3 2 2" xfId="16387"/>
    <cellStyle name="Обычный 2 6 2 5 3 2 2 2" xfId="33284"/>
    <cellStyle name="Обычный 2 6 2 5 3 2 3" xfId="24836"/>
    <cellStyle name="Обычный 2 6 2 5 3 3" xfId="12163"/>
    <cellStyle name="Обычный 2 6 2 5 3 3 2" xfId="29060"/>
    <cellStyle name="Обычный 2 6 2 5 3 4" xfId="20612"/>
    <cellStyle name="Обычный 2 6 2 5 4" xfId="5123"/>
    <cellStyle name="Обычный 2 6 2 5 4 2" xfId="13571"/>
    <cellStyle name="Обычный 2 6 2 5 4 2 2" xfId="30468"/>
    <cellStyle name="Обычный 2 6 2 5 4 3" xfId="22020"/>
    <cellStyle name="Обычный 2 6 2 5 5" xfId="9347"/>
    <cellStyle name="Обычный 2 6 2 5 5 2" xfId="26244"/>
    <cellStyle name="Обычный 2 6 2 5 6" xfId="17796"/>
    <cellStyle name="Обычный 2 6 2 6" xfId="1603"/>
    <cellStyle name="Обычный 2 6 2 6 2" xfId="5827"/>
    <cellStyle name="Обычный 2 6 2 6 2 2" xfId="14275"/>
    <cellStyle name="Обычный 2 6 2 6 2 2 2" xfId="31172"/>
    <cellStyle name="Обычный 2 6 2 6 2 3" xfId="22724"/>
    <cellStyle name="Обычный 2 6 2 6 3" xfId="10051"/>
    <cellStyle name="Обычный 2 6 2 6 3 2" xfId="26948"/>
    <cellStyle name="Обычный 2 6 2 6 4" xfId="18500"/>
    <cellStyle name="Обычный 2 6 2 7" xfId="3011"/>
    <cellStyle name="Обычный 2 6 2 7 2" xfId="7235"/>
    <cellStyle name="Обычный 2 6 2 7 2 2" xfId="15683"/>
    <cellStyle name="Обычный 2 6 2 7 2 2 2" xfId="32580"/>
    <cellStyle name="Обычный 2 6 2 7 2 3" xfId="24132"/>
    <cellStyle name="Обычный 2 6 2 7 3" xfId="11459"/>
    <cellStyle name="Обычный 2 6 2 7 3 2" xfId="28356"/>
    <cellStyle name="Обычный 2 6 2 7 4" xfId="19908"/>
    <cellStyle name="Обычный 2 6 2 8" xfId="4419"/>
    <cellStyle name="Обычный 2 6 2 8 2" xfId="12867"/>
    <cellStyle name="Обычный 2 6 2 8 2 2" xfId="29764"/>
    <cellStyle name="Обычный 2 6 2 8 3" xfId="21316"/>
    <cellStyle name="Обычный 2 6 2 9" xfId="8643"/>
    <cellStyle name="Обычный 2 6 2 9 2" xfId="25540"/>
    <cellStyle name="Обычный 2 6 3" xfId="112"/>
    <cellStyle name="Обычный 2 6 3 10" xfId="33993"/>
    <cellStyle name="Обычный 2 6 3 2" xfId="113"/>
    <cellStyle name="Обычный 2 6 3 2 2" xfId="524"/>
    <cellStyle name="Обычный 2 6 3 2 2 2" xfId="1255"/>
    <cellStyle name="Обычный 2 6 3 2 2 2 2" xfId="2664"/>
    <cellStyle name="Обычный 2 6 3 2 2 2 2 2" xfId="6888"/>
    <cellStyle name="Обычный 2 6 3 2 2 2 2 2 2" xfId="15336"/>
    <cellStyle name="Обычный 2 6 3 2 2 2 2 2 2 2" xfId="32233"/>
    <cellStyle name="Обычный 2 6 3 2 2 2 2 2 3" xfId="23785"/>
    <cellStyle name="Обычный 2 6 3 2 2 2 2 3" xfId="11112"/>
    <cellStyle name="Обычный 2 6 3 2 2 2 2 3 2" xfId="28009"/>
    <cellStyle name="Обычный 2 6 3 2 2 2 2 4" xfId="19561"/>
    <cellStyle name="Обычный 2 6 3 2 2 2 3" xfId="4072"/>
    <cellStyle name="Обычный 2 6 3 2 2 2 3 2" xfId="8296"/>
    <cellStyle name="Обычный 2 6 3 2 2 2 3 2 2" xfId="16744"/>
    <cellStyle name="Обычный 2 6 3 2 2 2 3 2 2 2" xfId="33641"/>
    <cellStyle name="Обычный 2 6 3 2 2 2 3 2 3" xfId="25193"/>
    <cellStyle name="Обычный 2 6 3 2 2 2 3 3" xfId="12520"/>
    <cellStyle name="Обычный 2 6 3 2 2 2 3 3 2" xfId="29417"/>
    <cellStyle name="Обычный 2 6 3 2 2 2 3 4" xfId="20969"/>
    <cellStyle name="Обычный 2 6 3 2 2 2 4" xfId="5480"/>
    <cellStyle name="Обычный 2 6 3 2 2 2 4 2" xfId="13928"/>
    <cellStyle name="Обычный 2 6 3 2 2 2 4 2 2" xfId="30825"/>
    <cellStyle name="Обычный 2 6 3 2 2 2 4 3" xfId="22377"/>
    <cellStyle name="Обычный 2 6 3 2 2 2 5" xfId="9704"/>
    <cellStyle name="Обычный 2 6 3 2 2 2 5 2" xfId="26601"/>
    <cellStyle name="Обычный 2 6 3 2 2 2 6" xfId="18153"/>
    <cellStyle name="Обычный 2 6 3 2 2 3" xfId="1960"/>
    <cellStyle name="Обычный 2 6 3 2 2 3 2" xfId="6184"/>
    <cellStyle name="Обычный 2 6 3 2 2 3 2 2" xfId="14632"/>
    <cellStyle name="Обычный 2 6 3 2 2 3 2 2 2" xfId="31529"/>
    <cellStyle name="Обычный 2 6 3 2 2 3 2 3" xfId="23081"/>
    <cellStyle name="Обычный 2 6 3 2 2 3 3" xfId="10408"/>
    <cellStyle name="Обычный 2 6 3 2 2 3 3 2" xfId="27305"/>
    <cellStyle name="Обычный 2 6 3 2 2 3 4" xfId="18857"/>
    <cellStyle name="Обычный 2 6 3 2 2 4" xfId="3368"/>
    <cellStyle name="Обычный 2 6 3 2 2 4 2" xfId="7592"/>
    <cellStyle name="Обычный 2 6 3 2 2 4 2 2" xfId="16040"/>
    <cellStyle name="Обычный 2 6 3 2 2 4 2 2 2" xfId="32937"/>
    <cellStyle name="Обычный 2 6 3 2 2 4 2 3" xfId="24489"/>
    <cellStyle name="Обычный 2 6 3 2 2 4 3" xfId="11816"/>
    <cellStyle name="Обычный 2 6 3 2 2 4 3 2" xfId="28713"/>
    <cellStyle name="Обычный 2 6 3 2 2 4 4" xfId="20265"/>
    <cellStyle name="Обычный 2 6 3 2 2 5" xfId="4776"/>
    <cellStyle name="Обычный 2 6 3 2 2 5 2" xfId="13224"/>
    <cellStyle name="Обычный 2 6 3 2 2 5 2 2" xfId="30121"/>
    <cellStyle name="Обычный 2 6 3 2 2 5 3" xfId="21673"/>
    <cellStyle name="Обычный 2 6 3 2 2 6" xfId="9000"/>
    <cellStyle name="Обычный 2 6 3 2 2 6 2" xfId="25897"/>
    <cellStyle name="Обычный 2 6 3 2 2 7" xfId="17449"/>
    <cellStyle name="Обычный 2 6 3 2 2 8" xfId="34346"/>
    <cellStyle name="Обычный 2 6 3 2 3" xfId="903"/>
    <cellStyle name="Обычный 2 6 3 2 3 2" xfId="2312"/>
    <cellStyle name="Обычный 2 6 3 2 3 2 2" xfId="6536"/>
    <cellStyle name="Обычный 2 6 3 2 3 2 2 2" xfId="14984"/>
    <cellStyle name="Обычный 2 6 3 2 3 2 2 2 2" xfId="31881"/>
    <cellStyle name="Обычный 2 6 3 2 3 2 2 3" xfId="23433"/>
    <cellStyle name="Обычный 2 6 3 2 3 2 3" xfId="10760"/>
    <cellStyle name="Обычный 2 6 3 2 3 2 3 2" xfId="27657"/>
    <cellStyle name="Обычный 2 6 3 2 3 2 4" xfId="19209"/>
    <cellStyle name="Обычный 2 6 3 2 3 3" xfId="3720"/>
    <cellStyle name="Обычный 2 6 3 2 3 3 2" xfId="7944"/>
    <cellStyle name="Обычный 2 6 3 2 3 3 2 2" xfId="16392"/>
    <cellStyle name="Обычный 2 6 3 2 3 3 2 2 2" xfId="33289"/>
    <cellStyle name="Обычный 2 6 3 2 3 3 2 3" xfId="24841"/>
    <cellStyle name="Обычный 2 6 3 2 3 3 3" xfId="12168"/>
    <cellStyle name="Обычный 2 6 3 2 3 3 3 2" xfId="29065"/>
    <cellStyle name="Обычный 2 6 3 2 3 3 4" xfId="20617"/>
    <cellStyle name="Обычный 2 6 3 2 3 4" xfId="5128"/>
    <cellStyle name="Обычный 2 6 3 2 3 4 2" xfId="13576"/>
    <cellStyle name="Обычный 2 6 3 2 3 4 2 2" xfId="30473"/>
    <cellStyle name="Обычный 2 6 3 2 3 4 3" xfId="22025"/>
    <cellStyle name="Обычный 2 6 3 2 3 5" xfId="9352"/>
    <cellStyle name="Обычный 2 6 3 2 3 5 2" xfId="26249"/>
    <cellStyle name="Обычный 2 6 3 2 3 6" xfId="17801"/>
    <cellStyle name="Обычный 2 6 3 2 4" xfId="1608"/>
    <cellStyle name="Обычный 2 6 3 2 4 2" xfId="5832"/>
    <cellStyle name="Обычный 2 6 3 2 4 2 2" xfId="14280"/>
    <cellStyle name="Обычный 2 6 3 2 4 2 2 2" xfId="31177"/>
    <cellStyle name="Обычный 2 6 3 2 4 2 3" xfId="22729"/>
    <cellStyle name="Обычный 2 6 3 2 4 3" xfId="10056"/>
    <cellStyle name="Обычный 2 6 3 2 4 3 2" xfId="26953"/>
    <cellStyle name="Обычный 2 6 3 2 4 4" xfId="18505"/>
    <cellStyle name="Обычный 2 6 3 2 5" xfId="3016"/>
    <cellStyle name="Обычный 2 6 3 2 5 2" xfId="7240"/>
    <cellStyle name="Обычный 2 6 3 2 5 2 2" xfId="15688"/>
    <cellStyle name="Обычный 2 6 3 2 5 2 2 2" xfId="32585"/>
    <cellStyle name="Обычный 2 6 3 2 5 2 3" xfId="24137"/>
    <cellStyle name="Обычный 2 6 3 2 5 3" xfId="11464"/>
    <cellStyle name="Обычный 2 6 3 2 5 3 2" xfId="28361"/>
    <cellStyle name="Обычный 2 6 3 2 5 4" xfId="19913"/>
    <cellStyle name="Обычный 2 6 3 2 6" xfId="4424"/>
    <cellStyle name="Обычный 2 6 3 2 6 2" xfId="12872"/>
    <cellStyle name="Обычный 2 6 3 2 6 2 2" xfId="29769"/>
    <cellStyle name="Обычный 2 6 3 2 6 3" xfId="21321"/>
    <cellStyle name="Обычный 2 6 3 2 7" xfId="8648"/>
    <cellStyle name="Обычный 2 6 3 2 7 2" xfId="25545"/>
    <cellStyle name="Обычный 2 6 3 2 8" xfId="17097"/>
    <cellStyle name="Обычный 2 6 3 2 9" xfId="33994"/>
    <cellStyle name="Обычный 2 6 3 3" xfId="523"/>
    <cellStyle name="Обычный 2 6 3 3 2" xfId="1254"/>
    <cellStyle name="Обычный 2 6 3 3 2 2" xfId="2663"/>
    <cellStyle name="Обычный 2 6 3 3 2 2 2" xfId="6887"/>
    <cellStyle name="Обычный 2 6 3 3 2 2 2 2" xfId="15335"/>
    <cellStyle name="Обычный 2 6 3 3 2 2 2 2 2" xfId="32232"/>
    <cellStyle name="Обычный 2 6 3 3 2 2 2 3" xfId="23784"/>
    <cellStyle name="Обычный 2 6 3 3 2 2 3" xfId="11111"/>
    <cellStyle name="Обычный 2 6 3 3 2 2 3 2" xfId="28008"/>
    <cellStyle name="Обычный 2 6 3 3 2 2 4" xfId="19560"/>
    <cellStyle name="Обычный 2 6 3 3 2 3" xfId="4071"/>
    <cellStyle name="Обычный 2 6 3 3 2 3 2" xfId="8295"/>
    <cellStyle name="Обычный 2 6 3 3 2 3 2 2" xfId="16743"/>
    <cellStyle name="Обычный 2 6 3 3 2 3 2 2 2" xfId="33640"/>
    <cellStyle name="Обычный 2 6 3 3 2 3 2 3" xfId="25192"/>
    <cellStyle name="Обычный 2 6 3 3 2 3 3" xfId="12519"/>
    <cellStyle name="Обычный 2 6 3 3 2 3 3 2" xfId="29416"/>
    <cellStyle name="Обычный 2 6 3 3 2 3 4" xfId="20968"/>
    <cellStyle name="Обычный 2 6 3 3 2 4" xfId="5479"/>
    <cellStyle name="Обычный 2 6 3 3 2 4 2" xfId="13927"/>
    <cellStyle name="Обычный 2 6 3 3 2 4 2 2" xfId="30824"/>
    <cellStyle name="Обычный 2 6 3 3 2 4 3" xfId="22376"/>
    <cellStyle name="Обычный 2 6 3 3 2 5" xfId="9703"/>
    <cellStyle name="Обычный 2 6 3 3 2 5 2" xfId="26600"/>
    <cellStyle name="Обычный 2 6 3 3 2 6" xfId="18152"/>
    <cellStyle name="Обычный 2 6 3 3 3" xfId="1959"/>
    <cellStyle name="Обычный 2 6 3 3 3 2" xfId="6183"/>
    <cellStyle name="Обычный 2 6 3 3 3 2 2" xfId="14631"/>
    <cellStyle name="Обычный 2 6 3 3 3 2 2 2" xfId="31528"/>
    <cellStyle name="Обычный 2 6 3 3 3 2 3" xfId="23080"/>
    <cellStyle name="Обычный 2 6 3 3 3 3" xfId="10407"/>
    <cellStyle name="Обычный 2 6 3 3 3 3 2" xfId="27304"/>
    <cellStyle name="Обычный 2 6 3 3 3 4" xfId="18856"/>
    <cellStyle name="Обычный 2 6 3 3 4" xfId="3367"/>
    <cellStyle name="Обычный 2 6 3 3 4 2" xfId="7591"/>
    <cellStyle name="Обычный 2 6 3 3 4 2 2" xfId="16039"/>
    <cellStyle name="Обычный 2 6 3 3 4 2 2 2" xfId="32936"/>
    <cellStyle name="Обычный 2 6 3 3 4 2 3" xfId="24488"/>
    <cellStyle name="Обычный 2 6 3 3 4 3" xfId="11815"/>
    <cellStyle name="Обычный 2 6 3 3 4 3 2" xfId="28712"/>
    <cellStyle name="Обычный 2 6 3 3 4 4" xfId="20264"/>
    <cellStyle name="Обычный 2 6 3 3 5" xfId="4775"/>
    <cellStyle name="Обычный 2 6 3 3 5 2" xfId="13223"/>
    <cellStyle name="Обычный 2 6 3 3 5 2 2" xfId="30120"/>
    <cellStyle name="Обычный 2 6 3 3 5 3" xfId="21672"/>
    <cellStyle name="Обычный 2 6 3 3 6" xfId="8999"/>
    <cellStyle name="Обычный 2 6 3 3 6 2" xfId="25896"/>
    <cellStyle name="Обычный 2 6 3 3 7" xfId="17448"/>
    <cellStyle name="Обычный 2 6 3 3 8" xfId="34345"/>
    <cellStyle name="Обычный 2 6 3 4" xfId="902"/>
    <cellStyle name="Обычный 2 6 3 4 2" xfId="2311"/>
    <cellStyle name="Обычный 2 6 3 4 2 2" xfId="6535"/>
    <cellStyle name="Обычный 2 6 3 4 2 2 2" xfId="14983"/>
    <cellStyle name="Обычный 2 6 3 4 2 2 2 2" xfId="31880"/>
    <cellStyle name="Обычный 2 6 3 4 2 2 3" xfId="23432"/>
    <cellStyle name="Обычный 2 6 3 4 2 3" xfId="10759"/>
    <cellStyle name="Обычный 2 6 3 4 2 3 2" xfId="27656"/>
    <cellStyle name="Обычный 2 6 3 4 2 4" xfId="19208"/>
    <cellStyle name="Обычный 2 6 3 4 3" xfId="3719"/>
    <cellStyle name="Обычный 2 6 3 4 3 2" xfId="7943"/>
    <cellStyle name="Обычный 2 6 3 4 3 2 2" xfId="16391"/>
    <cellStyle name="Обычный 2 6 3 4 3 2 2 2" xfId="33288"/>
    <cellStyle name="Обычный 2 6 3 4 3 2 3" xfId="24840"/>
    <cellStyle name="Обычный 2 6 3 4 3 3" xfId="12167"/>
    <cellStyle name="Обычный 2 6 3 4 3 3 2" xfId="29064"/>
    <cellStyle name="Обычный 2 6 3 4 3 4" xfId="20616"/>
    <cellStyle name="Обычный 2 6 3 4 4" xfId="5127"/>
    <cellStyle name="Обычный 2 6 3 4 4 2" xfId="13575"/>
    <cellStyle name="Обычный 2 6 3 4 4 2 2" xfId="30472"/>
    <cellStyle name="Обычный 2 6 3 4 4 3" xfId="22024"/>
    <cellStyle name="Обычный 2 6 3 4 5" xfId="9351"/>
    <cellStyle name="Обычный 2 6 3 4 5 2" xfId="26248"/>
    <cellStyle name="Обычный 2 6 3 4 6" xfId="17800"/>
    <cellStyle name="Обычный 2 6 3 5" xfId="1607"/>
    <cellStyle name="Обычный 2 6 3 5 2" xfId="5831"/>
    <cellStyle name="Обычный 2 6 3 5 2 2" xfId="14279"/>
    <cellStyle name="Обычный 2 6 3 5 2 2 2" xfId="31176"/>
    <cellStyle name="Обычный 2 6 3 5 2 3" xfId="22728"/>
    <cellStyle name="Обычный 2 6 3 5 3" xfId="10055"/>
    <cellStyle name="Обычный 2 6 3 5 3 2" xfId="26952"/>
    <cellStyle name="Обычный 2 6 3 5 4" xfId="18504"/>
    <cellStyle name="Обычный 2 6 3 6" xfId="3015"/>
    <cellStyle name="Обычный 2 6 3 6 2" xfId="7239"/>
    <cellStyle name="Обычный 2 6 3 6 2 2" xfId="15687"/>
    <cellStyle name="Обычный 2 6 3 6 2 2 2" xfId="32584"/>
    <cellStyle name="Обычный 2 6 3 6 2 3" xfId="24136"/>
    <cellStyle name="Обычный 2 6 3 6 3" xfId="11463"/>
    <cellStyle name="Обычный 2 6 3 6 3 2" xfId="28360"/>
    <cellStyle name="Обычный 2 6 3 6 4" xfId="19912"/>
    <cellStyle name="Обычный 2 6 3 7" xfId="4423"/>
    <cellStyle name="Обычный 2 6 3 7 2" xfId="12871"/>
    <cellStyle name="Обычный 2 6 3 7 2 2" xfId="29768"/>
    <cellStyle name="Обычный 2 6 3 7 3" xfId="21320"/>
    <cellStyle name="Обычный 2 6 3 8" xfId="8647"/>
    <cellStyle name="Обычный 2 6 3 8 2" xfId="25544"/>
    <cellStyle name="Обычный 2 6 3 9" xfId="17096"/>
    <cellStyle name="Обычный 2 6 4" xfId="114"/>
    <cellStyle name="Обычный 2 6 4 2" xfId="525"/>
    <cellStyle name="Обычный 2 6 4 2 2" xfId="1256"/>
    <cellStyle name="Обычный 2 6 4 2 2 2" xfId="2665"/>
    <cellStyle name="Обычный 2 6 4 2 2 2 2" xfId="6889"/>
    <cellStyle name="Обычный 2 6 4 2 2 2 2 2" xfId="15337"/>
    <cellStyle name="Обычный 2 6 4 2 2 2 2 2 2" xfId="32234"/>
    <cellStyle name="Обычный 2 6 4 2 2 2 2 3" xfId="23786"/>
    <cellStyle name="Обычный 2 6 4 2 2 2 3" xfId="11113"/>
    <cellStyle name="Обычный 2 6 4 2 2 2 3 2" xfId="28010"/>
    <cellStyle name="Обычный 2 6 4 2 2 2 4" xfId="19562"/>
    <cellStyle name="Обычный 2 6 4 2 2 3" xfId="4073"/>
    <cellStyle name="Обычный 2 6 4 2 2 3 2" xfId="8297"/>
    <cellStyle name="Обычный 2 6 4 2 2 3 2 2" xfId="16745"/>
    <cellStyle name="Обычный 2 6 4 2 2 3 2 2 2" xfId="33642"/>
    <cellStyle name="Обычный 2 6 4 2 2 3 2 3" xfId="25194"/>
    <cellStyle name="Обычный 2 6 4 2 2 3 3" xfId="12521"/>
    <cellStyle name="Обычный 2 6 4 2 2 3 3 2" xfId="29418"/>
    <cellStyle name="Обычный 2 6 4 2 2 3 4" xfId="20970"/>
    <cellStyle name="Обычный 2 6 4 2 2 4" xfId="5481"/>
    <cellStyle name="Обычный 2 6 4 2 2 4 2" xfId="13929"/>
    <cellStyle name="Обычный 2 6 4 2 2 4 2 2" xfId="30826"/>
    <cellStyle name="Обычный 2 6 4 2 2 4 3" xfId="22378"/>
    <cellStyle name="Обычный 2 6 4 2 2 5" xfId="9705"/>
    <cellStyle name="Обычный 2 6 4 2 2 5 2" xfId="26602"/>
    <cellStyle name="Обычный 2 6 4 2 2 6" xfId="18154"/>
    <cellStyle name="Обычный 2 6 4 2 3" xfId="1961"/>
    <cellStyle name="Обычный 2 6 4 2 3 2" xfId="6185"/>
    <cellStyle name="Обычный 2 6 4 2 3 2 2" xfId="14633"/>
    <cellStyle name="Обычный 2 6 4 2 3 2 2 2" xfId="31530"/>
    <cellStyle name="Обычный 2 6 4 2 3 2 3" xfId="23082"/>
    <cellStyle name="Обычный 2 6 4 2 3 3" xfId="10409"/>
    <cellStyle name="Обычный 2 6 4 2 3 3 2" xfId="27306"/>
    <cellStyle name="Обычный 2 6 4 2 3 4" xfId="18858"/>
    <cellStyle name="Обычный 2 6 4 2 4" xfId="3369"/>
    <cellStyle name="Обычный 2 6 4 2 4 2" xfId="7593"/>
    <cellStyle name="Обычный 2 6 4 2 4 2 2" xfId="16041"/>
    <cellStyle name="Обычный 2 6 4 2 4 2 2 2" xfId="32938"/>
    <cellStyle name="Обычный 2 6 4 2 4 2 3" xfId="24490"/>
    <cellStyle name="Обычный 2 6 4 2 4 3" xfId="11817"/>
    <cellStyle name="Обычный 2 6 4 2 4 3 2" xfId="28714"/>
    <cellStyle name="Обычный 2 6 4 2 4 4" xfId="20266"/>
    <cellStyle name="Обычный 2 6 4 2 5" xfId="4777"/>
    <cellStyle name="Обычный 2 6 4 2 5 2" xfId="13225"/>
    <cellStyle name="Обычный 2 6 4 2 5 2 2" xfId="30122"/>
    <cellStyle name="Обычный 2 6 4 2 5 3" xfId="21674"/>
    <cellStyle name="Обычный 2 6 4 2 6" xfId="9001"/>
    <cellStyle name="Обычный 2 6 4 2 6 2" xfId="25898"/>
    <cellStyle name="Обычный 2 6 4 2 7" xfId="17450"/>
    <cellStyle name="Обычный 2 6 4 2 8" xfId="34347"/>
    <cellStyle name="Обычный 2 6 4 3" xfId="904"/>
    <cellStyle name="Обычный 2 6 4 3 2" xfId="2313"/>
    <cellStyle name="Обычный 2 6 4 3 2 2" xfId="6537"/>
    <cellStyle name="Обычный 2 6 4 3 2 2 2" xfId="14985"/>
    <cellStyle name="Обычный 2 6 4 3 2 2 2 2" xfId="31882"/>
    <cellStyle name="Обычный 2 6 4 3 2 2 3" xfId="23434"/>
    <cellStyle name="Обычный 2 6 4 3 2 3" xfId="10761"/>
    <cellStyle name="Обычный 2 6 4 3 2 3 2" xfId="27658"/>
    <cellStyle name="Обычный 2 6 4 3 2 4" xfId="19210"/>
    <cellStyle name="Обычный 2 6 4 3 3" xfId="3721"/>
    <cellStyle name="Обычный 2 6 4 3 3 2" xfId="7945"/>
    <cellStyle name="Обычный 2 6 4 3 3 2 2" xfId="16393"/>
    <cellStyle name="Обычный 2 6 4 3 3 2 2 2" xfId="33290"/>
    <cellStyle name="Обычный 2 6 4 3 3 2 3" xfId="24842"/>
    <cellStyle name="Обычный 2 6 4 3 3 3" xfId="12169"/>
    <cellStyle name="Обычный 2 6 4 3 3 3 2" xfId="29066"/>
    <cellStyle name="Обычный 2 6 4 3 3 4" xfId="20618"/>
    <cellStyle name="Обычный 2 6 4 3 4" xfId="5129"/>
    <cellStyle name="Обычный 2 6 4 3 4 2" xfId="13577"/>
    <cellStyle name="Обычный 2 6 4 3 4 2 2" xfId="30474"/>
    <cellStyle name="Обычный 2 6 4 3 4 3" xfId="22026"/>
    <cellStyle name="Обычный 2 6 4 3 5" xfId="9353"/>
    <cellStyle name="Обычный 2 6 4 3 5 2" xfId="26250"/>
    <cellStyle name="Обычный 2 6 4 3 6" xfId="17802"/>
    <cellStyle name="Обычный 2 6 4 4" xfId="1609"/>
    <cellStyle name="Обычный 2 6 4 4 2" xfId="5833"/>
    <cellStyle name="Обычный 2 6 4 4 2 2" xfId="14281"/>
    <cellStyle name="Обычный 2 6 4 4 2 2 2" xfId="31178"/>
    <cellStyle name="Обычный 2 6 4 4 2 3" xfId="22730"/>
    <cellStyle name="Обычный 2 6 4 4 3" xfId="10057"/>
    <cellStyle name="Обычный 2 6 4 4 3 2" xfId="26954"/>
    <cellStyle name="Обычный 2 6 4 4 4" xfId="18506"/>
    <cellStyle name="Обычный 2 6 4 5" xfId="3017"/>
    <cellStyle name="Обычный 2 6 4 5 2" xfId="7241"/>
    <cellStyle name="Обычный 2 6 4 5 2 2" xfId="15689"/>
    <cellStyle name="Обычный 2 6 4 5 2 2 2" xfId="32586"/>
    <cellStyle name="Обычный 2 6 4 5 2 3" xfId="24138"/>
    <cellStyle name="Обычный 2 6 4 5 3" xfId="11465"/>
    <cellStyle name="Обычный 2 6 4 5 3 2" xfId="28362"/>
    <cellStyle name="Обычный 2 6 4 5 4" xfId="19914"/>
    <cellStyle name="Обычный 2 6 4 6" xfId="4425"/>
    <cellStyle name="Обычный 2 6 4 6 2" xfId="12873"/>
    <cellStyle name="Обычный 2 6 4 6 2 2" xfId="29770"/>
    <cellStyle name="Обычный 2 6 4 6 3" xfId="21322"/>
    <cellStyle name="Обычный 2 6 4 7" xfId="8649"/>
    <cellStyle name="Обычный 2 6 4 7 2" xfId="25546"/>
    <cellStyle name="Обычный 2 6 4 8" xfId="17098"/>
    <cellStyle name="Обычный 2 6 4 9" xfId="33995"/>
    <cellStyle name="Обычный 2 6 5" xfId="518"/>
    <cellStyle name="Обычный 2 6 5 2" xfId="1249"/>
    <cellStyle name="Обычный 2 6 5 2 2" xfId="2658"/>
    <cellStyle name="Обычный 2 6 5 2 2 2" xfId="6882"/>
    <cellStyle name="Обычный 2 6 5 2 2 2 2" xfId="15330"/>
    <cellStyle name="Обычный 2 6 5 2 2 2 2 2" xfId="32227"/>
    <cellStyle name="Обычный 2 6 5 2 2 2 3" xfId="23779"/>
    <cellStyle name="Обычный 2 6 5 2 2 3" xfId="11106"/>
    <cellStyle name="Обычный 2 6 5 2 2 3 2" xfId="28003"/>
    <cellStyle name="Обычный 2 6 5 2 2 4" xfId="19555"/>
    <cellStyle name="Обычный 2 6 5 2 3" xfId="4066"/>
    <cellStyle name="Обычный 2 6 5 2 3 2" xfId="8290"/>
    <cellStyle name="Обычный 2 6 5 2 3 2 2" xfId="16738"/>
    <cellStyle name="Обычный 2 6 5 2 3 2 2 2" xfId="33635"/>
    <cellStyle name="Обычный 2 6 5 2 3 2 3" xfId="25187"/>
    <cellStyle name="Обычный 2 6 5 2 3 3" xfId="12514"/>
    <cellStyle name="Обычный 2 6 5 2 3 3 2" xfId="29411"/>
    <cellStyle name="Обычный 2 6 5 2 3 4" xfId="20963"/>
    <cellStyle name="Обычный 2 6 5 2 4" xfId="5474"/>
    <cellStyle name="Обычный 2 6 5 2 4 2" xfId="13922"/>
    <cellStyle name="Обычный 2 6 5 2 4 2 2" xfId="30819"/>
    <cellStyle name="Обычный 2 6 5 2 4 3" xfId="22371"/>
    <cellStyle name="Обычный 2 6 5 2 5" xfId="9698"/>
    <cellStyle name="Обычный 2 6 5 2 5 2" xfId="26595"/>
    <cellStyle name="Обычный 2 6 5 2 6" xfId="18147"/>
    <cellStyle name="Обычный 2 6 5 3" xfId="1954"/>
    <cellStyle name="Обычный 2 6 5 3 2" xfId="6178"/>
    <cellStyle name="Обычный 2 6 5 3 2 2" xfId="14626"/>
    <cellStyle name="Обычный 2 6 5 3 2 2 2" xfId="31523"/>
    <cellStyle name="Обычный 2 6 5 3 2 3" xfId="23075"/>
    <cellStyle name="Обычный 2 6 5 3 3" xfId="10402"/>
    <cellStyle name="Обычный 2 6 5 3 3 2" xfId="27299"/>
    <cellStyle name="Обычный 2 6 5 3 4" xfId="18851"/>
    <cellStyle name="Обычный 2 6 5 4" xfId="3362"/>
    <cellStyle name="Обычный 2 6 5 4 2" xfId="7586"/>
    <cellStyle name="Обычный 2 6 5 4 2 2" xfId="16034"/>
    <cellStyle name="Обычный 2 6 5 4 2 2 2" xfId="32931"/>
    <cellStyle name="Обычный 2 6 5 4 2 3" xfId="24483"/>
    <cellStyle name="Обычный 2 6 5 4 3" xfId="11810"/>
    <cellStyle name="Обычный 2 6 5 4 3 2" xfId="28707"/>
    <cellStyle name="Обычный 2 6 5 4 4" xfId="20259"/>
    <cellStyle name="Обычный 2 6 5 5" xfId="4770"/>
    <cellStyle name="Обычный 2 6 5 5 2" xfId="13218"/>
    <cellStyle name="Обычный 2 6 5 5 2 2" xfId="30115"/>
    <cellStyle name="Обычный 2 6 5 5 3" xfId="21667"/>
    <cellStyle name="Обычный 2 6 5 6" xfId="8994"/>
    <cellStyle name="Обычный 2 6 5 6 2" xfId="25891"/>
    <cellStyle name="Обычный 2 6 5 7" xfId="17443"/>
    <cellStyle name="Обычный 2 6 5 8" xfId="34340"/>
    <cellStyle name="Обычный 2 6 6" xfId="897"/>
    <cellStyle name="Обычный 2 6 6 2" xfId="2306"/>
    <cellStyle name="Обычный 2 6 6 2 2" xfId="6530"/>
    <cellStyle name="Обычный 2 6 6 2 2 2" xfId="14978"/>
    <cellStyle name="Обычный 2 6 6 2 2 2 2" xfId="31875"/>
    <cellStyle name="Обычный 2 6 6 2 2 3" xfId="23427"/>
    <cellStyle name="Обычный 2 6 6 2 3" xfId="10754"/>
    <cellStyle name="Обычный 2 6 6 2 3 2" xfId="27651"/>
    <cellStyle name="Обычный 2 6 6 2 4" xfId="19203"/>
    <cellStyle name="Обычный 2 6 6 3" xfId="3714"/>
    <cellStyle name="Обычный 2 6 6 3 2" xfId="7938"/>
    <cellStyle name="Обычный 2 6 6 3 2 2" xfId="16386"/>
    <cellStyle name="Обычный 2 6 6 3 2 2 2" xfId="33283"/>
    <cellStyle name="Обычный 2 6 6 3 2 3" xfId="24835"/>
    <cellStyle name="Обычный 2 6 6 3 3" xfId="12162"/>
    <cellStyle name="Обычный 2 6 6 3 3 2" xfId="29059"/>
    <cellStyle name="Обычный 2 6 6 3 4" xfId="20611"/>
    <cellStyle name="Обычный 2 6 6 4" xfId="5122"/>
    <cellStyle name="Обычный 2 6 6 4 2" xfId="13570"/>
    <cellStyle name="Обычный 2 6 6 4 2 2" xfId="30467"/>
    <cellStyle name="Обычный 2 6 6 4 3" xfId="22019"/>
    <cellStyle name="Обычный 2 6 6 5" xfId="9346"/>
    <cellStyle name="Обычный 2 6 6 5 2" xfId="26243"/>
    <cellStyle name="Обычный 2 6 6 6" xfId="17795"/>
    <cellStyle name="Обычный 2 6 7" xfId="1602"/>
    <cellStyle name="Обычный 2 6 7 2" xfId="5826"/>
    <cellStyle name="Обычный 2 6 7 2 2" xfId="14274"/>
    <cellStyle name="Обычный 2 6 7 2 2 2" xfId="31171"/>
    <cellStyle name="Обычный 2 6 7 2 3" xfId="22723"/>
    <cellStyle name="Обычный 2 6 7 3" xfId="10050"/>
    <cellStyle name="Обычный 2 6 7 3 2" xfId="26947"/>
    <cellStyle name="Обычный 2 6 7 4" xfId="18499"/>
    <cellStyle name="Обычный 2 6 8" xfId="3010"/>
    <cellStyle name="Обычный 2 6 8 2" xfId="7234"/>
    <cellStyle name="Обычный 2 6 8 2 2" xfId="15682"/>
    <cellStyle name="Обычный 2 6 8 2 2 2" xfId="32579"/>
    <cellStyle name="Обычный 2 6 8 2 3" xfId="24131"/>
    <cellStyle name="Обычный 2 6 8 3" xfId="11458"/>
    <cellStyle name="Обычный 2 6 8 3 2" xfId="28355"/>
    <cellStyle name="Обычный 2 6 8 4" xfId="19907"/>
    <cellStyle name="Обычный 2 6 9" xfId="4418"/>
    <cellStyle name="Обычный 2 6 9 2" xfId="12866"/>
    <cellStyle name="Обычный 2 6 9 2 2" xfId="29763"/>
    <cellStyle name="Обычный 2 6 9 3" xfId="21315"/>
    <cellStyle name="Обычный 2 7" xfId="115"/>
    <cellStyle name="Обычный 2 7 10" xfId="8650"/>
    <cellStyle name="Обычный 2 7 10 2" xfId="25547"/>
    <cellStyle name="Обычный 2 7 11" xfId="17099"/>
    <cellStyle name="Обычный 2 7 12" xfId="33996"/>
    <cellStyle name="Обычный 2 7 2" xfId="116"/>
    <cellStyle name="Обычный 2 7 2 10" xfId="17100"/>
    <cellStyle name="Обычный 2 7 2 11" xfId="33997"/>
    <cellStyle name="Обычный 2 7 2 2" xfId="117"/>
    <cellStyle name="Обычный 2 7 2 2 10" xfId="33998"/>
    <cellStyle name="Обычный 2 7 2 2 2" xfId="118"/>
    <cellStyle name="Обычный 2 7 2 2 2 2" xfId="529"/>
    <cellStyle name="Обычный 2 7 2 2 2 2 2" xfId="1260"/>
    <cellStyle name="Обычный 2 7 2 2 2 2 2 2" xfId="2669"/>
    <cellStyle name="Обычный 2 7 2 2 2 2 2 2 2" xfId="6893"/>
    <cellStyle name="Обычный 2 7 2 2 2 2 2 2 2 2" xfId="15341"/>
    <cellStyle name="Обычный 2 7 2 2 2 2 2 2 2 2 2" xfId="32238"/>
    <cellStyle name="Обычный 2 7 2 2 2 2 2 2 2 3" xfId="23790"/>
    <cellStyle name="Обычный 2 7 2 2 2 2 2 2 3" xfId="11117"/>
    <cellStyle name="Обычный 2 7 2 2 2 2 2 2 3 2" xfId="28014"/>
    <cellStyle name="Обычный 2 7 2 2 2 2 2 2 4" xfId="19566"/>
    <cellStyle name="Обычный 2 7 2 2 2 2 2 3" xfId="4077"/>
    <cellStyle name="Обычный 2 7 2 2 2 2 2 3 2" xfId="8301"/>
    <cellStyle name="Обычный 2 7 2 2 2 2 2 3 2 2" xfId="16749"/>
    <cellStyle name="Обычный 2 7 2 2 2 2 2 3 2 2 2" xfId="33646"/>
    <cellStyle name="Обычный 2 7 2 2 2 2 2 3 2 3" xfId="25198"/>
    <cellStyle name="Обычный 2 7 2 2 2 2 2 3 3" xfId="12525"/>
    <cellStyle name="Обычный 2 7 2 2 2 2 2 3 3 2" xfId="29422"/>
    <cellStyle name="Обычный 2 7 2 2 2 2 2 3 4" xfId="20974"/>
    <cellStyle name="Обычный 2 7 2 2 2 2 2 4" xfId="5485"/>
    <cellStyle name="Обычный 2 7 2 2 2 2 2 4 2" xfId="13933"/>
    <cellStyle name="Обычный 2 7 2 2 2 2 2 4 2 2" xfId="30830"/>
    <cellStyle name="Обычный 2 7 2 2 2 2 2 4 3" xfId="22382"/>
    <cellStyle name="Обычный 2 7 2 2 2 2 2 5" xfId="9709"/>
    <cellStyle name="Обычный 2 7 2 2 2 2 2 5 2" xfId="26606"/>
    <cellStyle name="Обычный 2 7 2 2 2 2 2 6" xfId="18158"/>
    <cellStyle name="Обычный 2 7 2 2 2 2 3" xfId="1965"/>
    <cellStyle name="Обычный 2 7 2 2 2 2 3 2" xfId="6189"/>
    <cellStyle name="Обычный 2 7 2 2 2 2 3 2 2" xfId="14637"/>
    <cellStyle name="Обычный 2 7 2 2 2 2 3 2 2 2" xfId="31534"/>
    <cellStyle name="Обычный 2 7 2 2 2 2 3 2 3" xfId="23086"/>
    <cellStyle name="Обычный 2 7 2 2 2 2 3 3" xfId="10413"/>
    <cellStyle name="Обычный 2 7 2 2 2 2 3 3 2" xfId="27310"/>
    <cellStyle name="Обычный 2 7 2 2 2 2 3 4" xfId="18862"/>
    <cellStyle name="Обычный 2 7 2 2 2 2 4" xfId="3373"/>
    <cellStyle name="Обычный 2 7 2 2 2 2 4 2" xfId="7597"/>
    <cellStyle name="Обычный 2 7 2 2 2 2 4 2 2" xfId="16045"/>
    <cellStyle name="Обычный 2 7 2 2 2 2 4 2 2 2" xfId="32942"/>
    <cellStyle name="Обычный 2 7 2 2 2 2 4 2 3" xfId="24494"/>
    <cellStyle name="Обычный 2 7 2 2 2 2 4 3" xfId="11821"/>
    <cellStyle name="Обычный 2 7 2 2 2 2 4 3 2" xfId="28718"/>
    <cellStyle name="Обычный 2 7 2 2 2 2 4 4" xfId="20270"/>
    <cellStyle name="Обычный 2 7 2 2 2 2 5" xfId="4781"/>
    <cellStyle name="Обычный 2 7 2 2 2 2 5 2" xfId="13229"/>
    <cellStyle name="Обычный 2 7 2 2 2 2 5 2 2" xfId="30126"/>
    <cellStyle name="Обычный 2 7 2 2 2 2 5 3" xfId="21678"/>
    <cellStyle name="Обычный 2 7 2 2 2 2 6" xfId="9005"/>
    <cellStyle name="Обычный 2 7 2 2 2 2 6 2" xfId="25902"/>
    <cellStyle name="Обычный 2 7 2 2 2 2 7" xfId="17454"/>
    <cellStyle name="Обычный 2 7 2 2 2 2 8" xfId="34351"/>
    <cellStyle name="Обычный 2 7 2 2 2 3" xfId="908"/>
    <cellStyle name="Обычный 2 7 2 2 2 3 2" xfId="2317"/>
    <cellStyle name="Обычный 2 7 2 2 2 3 2 2" xfId="6541"/>
    <cellStyle name="Обычный 2 7 2 2 2 3 2 2 2" xfId="14989"/>
    <cellStyle name="Обычный 2 7 2 2 2 3 2 2 2 2" xfId="31886"/>
    <cellStyle name="Обычный 2 7 2 2 2 3 2 2 3" xfId="23438"/>
    <cellStyle name="Обычный 2 7 2 2 2 3 2 3" xfId="10765"/>
    <cellStyle name="Обычный 2 7 2 2 2 3 2 3 2" xfId="27662"/>
    <cellStyle name="Обычный 2 7 2 2 2 3 2 4" xfId="19214"/>
    <cellStyle name="Обычный 2 7 2 2 2 3 3" xfId="3725"/>
    <cellStyle name="Обычный 2 7 2 2 2 3 3 2" xfId="7949"/>
    <cellStyle name="Обычный 2 7 2 2 2 3 3 2 2" xfId="16397"/>
    <cellStyle name="Обычный 2 7 2 2 2 3 3 2 2 2" xfId="33294"/>
    <cellStyle name="Обычный 2 7 2 2 2 3 3 2 3" xfId="24846"/>
    <cellStyle name="Обычный 2 7 2 2 2 3 3 3" xfId="12173"/>
    <cellStyle name="Обычный 2 7 2 2 2 3 3 3 2" xfId="29070"/>
    <cellStyle name="Обычный 2 7 2 2 2 3 3 4" xfId="20622"/>
    <cellStyle name="Обычный 2 7 2 2 2 3 4" xfId="5133"/>
    <cellStyle name="Обычный 2 7 2 2 2 3 4 2" xfId="13581"/>
    <cellStyle name="Обычный 2 7 2 2 2 3 4 2 2" xfId="30478"/>
    <cellStyle name="Обычный 2 7 2 2 2 3 4 3" xfId="22030"/>
    <cellStyle name="Обычный 2 7 2 2 2 3 5" xfId="9357"/>
    <cellStyle name="Обычный 2 7 2 2 2 3 5 2" xfId="26254"/>
    <cellStyle name="Обычный 2 7 2 2 2 3 6" xfId="17806"/>
    <cellStyle name="Обычный 2 7 2 2 2 4" xfId="1613"/>
    <cellStyle name="Обычный 2 7 2 2 2 4 2" xfId="5837"/>
    <cellStyle name="Обычный 2 7 2 2 2 4 2 2" xfId="14285"/>
    <cellStyle name="Обычный 2 7 2 2 2 4 2 2 2" xfId="31182"/>
    <cellStyle name="Обычный 2 7 2 2 2 4 2 3" xfId="22734"/>
    <cellStyle name="Обычный 2 7 2 2 2 4 3" xfId="10061"/>
    <cellStyle name="Обычный 2 7 2 2 2 4 3 2" xfId="26958"/>
    <cellStyle name="Обычный 2 7 2 2 2 4 4" xfId="18510"/>
    <cellStyle name="Обычный 2 7 2 2 2 5" xfId="3021"/>
    <cellStyle name="Обычный 2 7 2 2 2 5 2" xfId="7245"/>
    <cellStyle name="Обычный 2 7 2 2 2 5 2 2" xfId="15693"/>
    <cellStyle name="Обычный 2 7 2 2 2 5 2 2 2" xfId="32590"/>
    <cellStyle name="Обычный 2 7 2 2 2 5 2 3" xfId="24142"/>
    <cellStyle name="Обычный 2 7 2 2 2 5 3" xfId="11469"/>
    <cellStyle name="Обычный 2 7 2 2 2 5 3 2" xfId="28366"/>
    <cellStyle name="Обычный 2 7 2 2 2 5 4" xfId="19918"/>
    <cellStyle name="Обычный 2 7 2 2 2 6" xfId="4429"/>
    <cellStyle name="Обычный 2 7 2 2 2 6 2" xfId="12877"/>
    <cellStyle name="Обычный 2 7 2 2 2 6 2 2" xfId="29774"/>
    <cellStyle name="Обычный 2 7 2 2 2 6 3" xfId="21326"/>
    <cellStyle name="Обычный 2 7 2 2 2 7" xfId="8653"/>
    <cellStyle name="Обычный 2 7 2 2 2 7 2" xfId="25550"/>
    <cellStyle name="Обычный 2 7 2 2 2 8" xfId="17102"/>
    <cellStyle name="Обычный 2 7 2 2 2 9" xfId="33999"/>
    <cellStyle name="Обычный 2 7 2 2 3" xfId="528"/>
    <cellStyle name="Обычный 2 7 2 2 3 2" xfId="1259"/>
    <cellStyle name="Обычный 2 7 2 2 3 2 2" xfId="2668"/>
    <cellStyle name="Обычный 2 7 2 2 3 2 2 2" xfId="6892"/>
    <cellStyle name="Обычный 2 7 2 2 3 2 2 2 2" xfId="15340"/>
    <cellStyle name="Обычный 2 7 2 2 3 2 2 2 2 2" xfId="32237"/>
    <cellStyle name="Обычный 2 7 2 2 3 2 2 2 3" xfId="23789"/>
    <cellStyle name="Обычный 2 7 2 2 3 2 2 3" xfId="11116"/>
    <cellStyle name="Обычный 2 7 2 2 3 2 2 3 2" xfId="28013"/>
    <cellStyle name="Обычный 2 7 2 2 3 2 2 4" xfId="19565"/>
    <cellStyle name="Обычный 2 7 2 2 3 2 3" xfId="4076"/>
    <cellStyle name="Обычный 2 7 2 2 3 2 3 2" xfId="8300"/>
    <cellStyle name="Обычный 2 7 2 2 3 2 3 2 2" xfId="16748"/>
    <cellStyle name="Обычный 2 7 2 2 3 2 3 2 2 2" xfId="33645"/>
    <cellStyle name="Обычный 2 7 2 2 3 2 3 2 3" xfId="25197"/>
    <cellStyle name="Обычный 2 7 2 2 3 2 3 3" xfId="12524"/>
    <cellStyle name="Обычный 2 7 2 2 3 2 3 3 2" xfId="29421"/>
    <cellStyle name="Обычный 2 7 2 2 3 2 3 4" xfId="20973"/>
    <cellStyle name="Обычный 2 7 2 2 3 2 4" xfId="5484"/>
    <cellStyle name="Обычный 2 7 2 2 3 2 4 2" xfId="13932"/>
    <cellStyle name="Обычный 2 7 2 2 3 2 4 2 2" xfId="30829"/>
    <cellStyle name="Обычный 2 7 2 2 3 2 4 3" xfId="22381"/>
    <cellStyle name="Обычный 2 7 2 2 3 2 5" xfId="9708"/>
    <cellStyle name="Обычный 2 7 2 2 3 2 5 2" xfId="26605"/>
    <cellStyle name="Обычный 2 7 2 2 3 2 6" xfId="18157"/>
    <cellStyle name="Обычный 2 7 2 2 3 3" xfId="1964"/>
    <cellStyle name="Обычный 2 7 2 2 3 3 2" xfId="6188"/>
    <cellStyle name="Обычный 2 7 2 2 3 3 2 2" xfId="14636"/>
    <cellStyle name="Обычный 2 7 2 2 3 3 2 2 2" xfId="31533"/>
    <cellStyle name="Обычный 2 7 2 2 3 3 2 3" xfId="23085"/>
    <cellStyle name="Обычный 2 7 2 2 3 3 3" xfId="10412"/>
    <cellStyle name="Обычный 2 7 2 2 3 3 3 2" xfId="27309"/>
    <cellStyle name="Обычный 2 7 2 2 3 3 4" xfId="18861"/>
    <cellStyle name="Обычный 2 7 2 2 3 4" xfId="3372"/>
    <cellStyle name="Обычный 2 7 2 2 3 4 2" xfId="7596"/>
    <cellStyle name="Обычный 2 7 2 2 3 4 2 2" xfId="16044"/>
    <cellStyle name="Обычный 2 7 2 2 3 4 2 2 2" xfId="32941"/>
    <cellStyle name="Обычный 2 7 2 2 3 4 2 3" xfId="24493"/>
    <cellStyle name="Обычный 2 7 2 2 3 4 3" xfId="11820"/>
    <cellStyle name="Обычный 2 7 2 2 3 4 3 2" xfId="28717"/>
    <cellStyle name="Обычный 2 7 2 2 3 4 4" xfId="20269"/>
    <cellStyle name="Обычный 2 7 2 2 3 5" xfId="4780"/>
    <cellStyle name="Обычный 2 7 2 2 3 5 2" xfId="13228"/>
    <cellStyle name="Обычный 2 7 2 2 3 5 2 2" xfId="30125"/>
    <cellStyle name="Обычный 2 7 2 2 3 5 3" xfId="21677"/>
    <cellStyle name="Обычный 2 7 2 2 3 6" xfId="9004"/>
    <cellStyle name="Обычный 2 7 2 2 3 6 2" xfId="25901"/>
    <cellStyle name="Обычный 2 7 2 2 3 7" xfId="17453"/>
    <cellStyle name="Обычный 2 7 2 2 3 8" xfId="34350"/>
    <cellStyle name="Обычный 2 7 2 2 4" xfId="907"/>
    <cellStyle name="Обычный 2 7 2 2 4 2" xfId="2316"/>
    <cellStyle name="Обычный 2 7 2 2 4 2 2" xfId="6540"/>
    <cellStyle name="Обычный 2 7 2 2 4 2 2 2" xfId="14988"/>
    <cellStyle name="Обычный 2 7 2 2 4 2 2 2 2" xfId="31885"/>
    <cellStyle name="Обычный 2 7 2 2 4 2 2 3" xfId="23437"/>
    <cellStyle name="Обычный 2 7 2 2 4 2 3" xfId="10764"/>
    <cellStyle name="Обычный 2 7 2 2 4 2 3 2" xfId="27661"/>
    <cellStyle name="Обычный 2 7 2 2 4 2 4" xfId="19213"/>
    <cellStyle name="Обычный 2 7 2 2 4 3" xfId="3724"/>
    <cellStyle name="Обычный 2 7 2 2 4 3 2" xfId="7948"/>
    <cellStyle name="Обычный 2 7 2 2 4 3 2 2" xfId="16396"/>
    <cellStyle name="Обычный 2 7 2 2 4 3 2 2 2" xfId="33293"/>
    <cellStyle name="Обычный 2 7 2 2 4 3 2 3" xfId="24845"/>
    <cellStyle name="Обычный 2 7 2 2 4 3 3" xfId="12172"/>
    <cellStyle name="Обычный 2 7 2 2 4 3 3 2" xfId="29069"/>
    <cellStyle name="Обычный 2 7 2 2 4 3 4" xfId="20621"/>
    <cellStyle name="Обычный 2 7 2 2 4 4" xfId="5132"/>
    <cellStyle name="Обычный 2 7 2 2 4 4 2" xfId="13580"/>
    <cellStyle name="Обычный 2 7 2 2 4 4 2 2" xfId="30477"/>
    <cellStyle name="Обычный 2 7 2 2 4 4 3" xfId="22029"/>
    <cellStyle name="Обычный 2 7 2 2 4 5" xfId="9356"/>
    <cellStyle name="Обычный 2 7 2 2 4 5 2" xfId="26253"/>
    <cellStyle name="Обычный 2 7 2 2 4 6" xfId="17805"/>
    <cellStyle name="Обычный 2 7 2 2 5" xfId="1612"/>
    <cellStyle name="Обычный 2 7 2 2 5 2" xfId="5836"/>
    <cellStyle name="Обычный 2 7 2 2 5 2 2" xfId="14284"/>
    <cellStyle name="Обычный 2 7 2 2 5 2 2 2" xfId="31181"/>
    <cellStyle name="Обычный 2 7 2 2 5 2 3" xfId="22733"/>
    <cellStyle name="Обычный 2 7 2 2 5 3" xfId="10060"/>
    <cellStyle name="Обычный 2 7 2 2 5 3 2" xfId="26957"/>
    <cellStyle name="Обычный 2 7 2 2 5 4" xfId="18509"/>
    <cellStyle name="Обычный 2 7 2 2 6" xfId="3020"/>
    <cellStyle name="Обычный 2 7 2 2 6 2" xfId="7244"/>
    <cellStyle name="Обычный 2 7 2 2 6 2 2" xfId="15692"/>
    <cellStyle name="Обычный 2 7 2 2 6 2 2 2" xfId="32589"/>
    <cellStyle name="Обычный 2 7 2 2 6 2 3" xfId="24141"/>
    <cellStyle name="Обычный 2 7 2 2 6 3" xfId="11468"/>
    <cellStyle name="Обычный 2 7 2 2 6 3 2" xfId="28365"/>
    <cellStyle name="Обычный 2 7 2 2 6 4" xfId="19917"/>
    <cellStyle name="Обычный 2 7 2 2 7" xfId="4428"/>
    <cellStyle name="Обычный 2 7 2 2 7 2" xfId="12876"/>
    <cellStyle name="Обычный 2 7 2 2 7 2 2" xfId="29773"/>
    <cellStyle name="Обычный 2 7 2 2 7 3" xfId="21325"/>
    <cellStyle name="Обычный 2 7 2 2 8" xfId="8652"/>
    <cellStyle name="Обычный 2 7 2 2 8 2" xfId="25549"/>
    <cellStyle name="Обычный 2 7 2 2 9" xfId="17101"/>
    <cellStyle name="Обычный 2 7 2 3" xfId="119"/>
    <cellStyle name="Обычный 2 7 2 3 2" xfId="530"/>
    <cellStyle name="Обычный 2 7 2 3 2 2" xfId="1261"/>
    <cellStyle name="Обычный 2 7 2 3 2 2 2" xfId="2670"/>
    <cellStyle name="Обычный 2 7 2 3 2 2 2 2" xfId="6894"/>
    <cellStyle name="Обычный 2 7 2 3 2 2 2 2 2" xfId="15342"/>
    <cellStyle name="Обычный 2 7 2 3 2 2 2 2 2 2" xfId="32239"/>
    <cellStyle name="Обычный 2 7 2 3 2 2 2 2 3" xfId="23791"/>
    <cellStyle name="Обычный 2 7 2 3 2 2 2 3" xfId="11118"/>
    <cellStyle name="Обычный 2 7 2 3 2 2 2 3 2" xfId="28015"/>
    <cellStyle name="Обычный 2 7 2 3 2 2 2 4" xfId="19567"/>
    <cellStyle name="Обычный 2 7 2 3 2 2 3" xfId="4078"/>
    <cellStyle name="Обычный 2 7 2 3 2 2 3 2" xfId="8302"/>
    <cellStyle name="Обычный 2 7 2 3 2 2 3 2 2" xfId="16750"/>
    <cellStyle name="Обычный 2 7 2 3 2 2 3 2 2 2" xfId="33647"/>
    <cellStyle name="Обычный 2 7 2 3 2 2 3 2 3" xfId="25199"/>
    <cellStyle name="Обычный 2 7 2 3 2 2 3 3" xfId="12526"/>
    <cellStyle name="Обычный 2 7 2 3 2 2 3 3 2" xfId="29423"/>
    <cellStyle name="Обычный 2 7 2 3 2 2 3 4" xfId="20975"/>
    <cellStyle name="Обычный 2 7 2 3 2 2 4" xfId="5486"/>
    <cellStyle name="Обычный 2 7 2 3 2 2 4 2" xfId="13934"/>
    <cellStyle name="Обычный 2 7 2 3 2 2 4 2 2" xfId="30831"/>
    <cellStyle name="Обычный 2 7 2 3 2 2 4 3" xfId="22383"/>
    <cellStyle name="Обычный 2 7 2 3 2 2 5" xfId="9710"/>
    <cellStyle name="Обычный 2 7 2 3 2 2 5 2" xfId="26607"/>
    <cellStyle name="Обычный 2 7 2 3 2 2 6" xfId="18159"/>
    <cellStyle name="Обычный 2 7 2 3 2 3" xfId="1966"/>
    <cellStyle name="Обычный 2 7 2 3 2 3 2" xfId="6190"/>
    <cellStyle name="Обычный 2 7 2 3 2 3 2 2" xfId="14638"/>
    <cellStyle name="Обычный 2 7 2 3 2 3 2 2 2" xfId="31535"/>
    <cellStyle name="Обычный 2 7 2 3 2 3 2 3" xfId="23087"/>
    <cellStyle name="Обычный 2 7 2 3 2 3 3" xfId="10414"/>
    <cellStyle name="Обычный 2 7 2 3 2 3 3 2" xfId="27311"/>
    <cellStyle name="Обычный 2 7 2 3 2 3 4" xfId="18863"/>
    <cellStyle name="Обычный 2 7 2 3 2 4" xfId="3374"/>
    <cellStyle name="Обычный 2 7 2 3 2 4 2" xfId="7598"/>
    <cellStyle name="Обычный 2 7 2 3 2 4 2 2" xfId="16046"/>
    <cellStyle name="Обычный 2 7 2 3 2 4 2 2 2" xfId="32943"/>
    <cellStyle name="Обычный 2 7 2 3 2 4 2 3" xfId="24495"/>
    <cellStyle name="Обычный 2 7 2 3 2 4 3" xfId="11822"/>
    <cellStyle name="Обычный 2 7 2 3 2 4 3 2" xfId="28719"/>
    <cellStyle name="Обычный 2 7 2 3 2 4 4" xfId="20271"/>
    <cellStyle name="Обычный 2 7 2 3 2 5" xfId="4782"/>
    <cellStyle name="Обычный 2 7 2 3 2 5 2" xfId="13230"/>
    <cellStyle name="Обычный 2 7 2 3 2 5 2 2" xfId="30127"/>
    <cellStyle name="Обычный 2 7 2 3 2 5 3" xfId="21679"/>
    <cellStyle name="Обычный 2 7 2 3 2 6" xfId="9006"/>
    <cellStyle name="Обычный 2 7 2 3 2 6 2" xfId="25903"/>
    <cellStyle name="Обычный 2 7 2 3 2 7" xfId="17455"/>
    <cellStyle name="Обычный 2 7 2 3 2 8" xfId="34352"/>
    <cellStyle name="Обычный 2 7 2 3 3" xfId="909"/>
    <cellStyle name="Обычный 2 7 2 3 3 2" xfId="2318"/>
    <cellStyle name="Обычный 2 7 2 3 3 2 2" xfId="6542"/>
    <cellStyle name="Обычный 2 7 2 3 3 2 2 2" xfId="14990"/>
    <cellStyle name="Обычный 2 7 2 3 3 2 2 2 2" xfId="31887"/>
    <cellStyle name="Обычный 2 7 2 3 3 2 2 3" xfId="23439"/>
    <cellStyle name="Обычный 2 7 2 3 3 2 3" xfId="10766"/>
    <cellStyle name="Обычный 2 7 2 3 3 2 3 2" xfId="27663"/>
    <cellStyle name="Обычный 2 7 2 3 3 2 4" xfId="19215"/>
    <cellStyle name="Обычный 2 7 2 3 3 3" xfId="3726"/>
    <cellStyle name="Обычный 2 7 2 3 3 3 2" xfId="7950"/>
    <cellStyle name="Обычный 2 7 2 3 3 3 2 2" xfId="16398"/>
    <cellStyle name="Обычный 2 7 2 3 3 3 2 2 2" xfId="33295"/>
    <cellStyle name="Обычный 2 7 2 3 3 3 2 3" xfId="24847"/>
    <cellStyle name="Обычный 2 7 2 3 3 3 3" xfId="12174"/>
    <cellStyle name="Обычный 2 7 2 3 3 3 3 2" xfId="29071"/>
    <cellStyle name="Обычный 2 7 2 3 3 3 4" xfId="20623"/>
    <cellStyle name="Обычный 2 7 2 3 3 4" xfId="5134"/>
    <cellStyle name="Обычный 2 7 2 3 3 4 2" xfId="13582"/>
    <cellStyle name="Обычный 2 7 2 3 3 4 2 2" xfId="30479"/>
    <cellStyle name="Обычный 2 7 2 3 3 4 3" xfId="22031"/>
    <cellStyle name="Обычный 2 7 2 3 3 5" xfId="9358"/>
    <cellStyle name="Обычный 2 7 2 3 3 5 2" xfId="26255"/>
    <cellStyle name="Обычный 2 7 2 3 3 6" xfId="17807"/>
    <cellStyle name="Обычный 2 7 2 3 4" xfId="1614"/>
    <cellStyle name="Обычный 2 7 2 3 4 2" xfId="5838"/>
    <cellStyle name="Обычный 2 7 2 3 4 2 2" xfId="14286"/>
    <cellStyle name="Обычный 2 7 2 3 4 2 2 2" xfId="31183"/>
    <cellStyle name="Обычный 2 7 2 3 4 2 3" xfId="22735"/>
    <cellStyle name="Обычный 2 7 2 3 4 3" xfId="10062"/>
    <cellStyle name="Обычный 2 7 2 3 4 3 2" xfId="26959"/>
    <cellStyle name="Обычный 2 7 2 3 4 4" xfId="18511"/>
    <cellStyle name="Обычный 2 7 2 3 5" xfId="3022"/>
    <cellStyle name="Обычный 2 7 2 3 5 2" xfId="7246"/>
    <cellStyle name="Обычный 2 7 2 3 5 2 2" xfId="15694"/>
    <cellStyle name="Обычный 2 7 2 3 5 2 2 2" xfId="32591"/>
    <cellStyle name="Обычный 2 7 2 3 5 2 3" xfId="24143"/>
    <cellStyle name="Обычный 2 7 2 3 5 3" xfId="11470"/>
    <cellStyle name="Обычный 2 7 2 3 5 3 2" xfId="28367"/>
    <cellStyle name="Обычный 2 7 2 3 5 4" xfId="19919"/>
    <cellStyle name="Обычный 2 7 2 3 6" xfId="4430"/>
    <cellStyle name="Обычный 2 7 2 3 6 2" xfId="12878"/>
    <cellStyle name="Обычный 2 7 2 3 6 2 2" xfId="29775"/>
    <cellStyle name="Обычный 2 7 2 3 6 3" xfId="21327"/>
    <cellStyle name="Обычный 2 7 2 3 7" xfId="8654"/>
    <cellStyle name="Обычный 2 7 2 3 7 2" xfId="25551"/>
    <cellStyle name="Обычный 2 7 2 3 8" xfId="17103"/>
    <cellStyle name="Обычный 2 7 2 3 9" xfId="34000"/>
    <cellStyle name="Обычный 2 7 2 4" xfId="527"/>
    <cellStyle name="Обычный 2 7 2 4 2" xfId="1258"/>
    <cellStyle name="Обычный 2 7 2 4 2 2" xfId="2667"/>
    <cellStyle name="Обычный 2 7 2 4 2 2 2" xfId="6891"/>
    <cellStyle name="Обычный 2 7 2 4 2 2 2 2" xfId="15339"/>
    <cellStyle name="Обычный 2 7 2 4 2 2 2 2 2" xfId="32236"/>
    <cellStyle name="Обычный 2 7 2 4 2 2 2 3" xfId="23788"/>
    <cellStyle name="Обычный 2 7 2 4 2 2 3" xfId="11115"/>
    <cellStyle name="Обычный 2 7 2 4 2 2 3 2" xfId="28012"/>
    <cellStyle name="Обычный 2 7 2 4 2 2 4" xfId="19564"/>
    <cellStyle name="Обычный 2 7 2 4 2 3" xfId="4075"/>
    <cellStyle name="Обычный 2 7 2 4 2 3 2" xfId="8299"/>
    <cellStyle name="Обычный 2 7 2 4 2 3 2 2" xfId="16747"/>
    <cellStyle name="Обычный 2 7 2 4 2 3 2 2 2" xfId="33644"/>
    <cellStyle name="Обычный 2 7 2 4 2 3 2 3" xfId="25196"/>
    <cellStyle name="Обычный 2 7 2 4 2 3 3" xfId="12523"/>
    <cellStyle name="Обычный 2 7 2 4 2 3 3 2" xfId="29420"/>
    <cellStyle name="Обычный 2 7 2 4 2 3 4" xfId="20972"/>
    <cellStyle name="Обычный 2 7 2 4 2 4" xfId="5483"/>
    <cellStyle name="Обычный 2 7 2 4 2 4 2" xfId="13931"/>
    <cellStyle name="Обычный 2 7 2 4 2 4 2 2" xfId="30828"/>
    <cellStyle name="Обычный 2 7 2 4 2 4 3" xfId="22380"/>
    <cellStyle name="Обычный 2 7 2 4 2 5" xfId="9707"/>
    <cellStyle name="Обычный 2 7 2 4 2 5 2" xfId="26604"/>
    <cellStyle name="Обычный 2 7 2 4 2 6" xfId="18156"/>
    <cellStyle name="Обычный 2 7 2 4 3" xfId="1963"/>
    <cellStyle name="Обычный 2 7 2 4 3 2" xfId="6187"/>
    <cellStyle name="Обычный 2 7 2 4 3 2 2" xfId="14635"/>
    <cellStyle name="Обычный 2 7 2 4 3 2 2 2" xfId="31532"/>
    <cellStyle name="Обычный 2 7 2 4 3 2 3" xfId="23084"/>
    <cellStyle name="Обычный 2 7 2 4 3 3" xfId="10411"/>
    <cellStyle name="Обычный 2 7 2 4 3 3 2" xfId="27308"/>
    <cellStyle name="Обычный 2 7 2 4 3 4" xfId="18860"/>
    <cellStyle name="Обычный 2 7 2 4 4" xfId="3371"/>
    <cellStyle name="Обычный 2 7 2 4 4 2" xfId="7595"/>
    <cellStyle name="Обычный 2 7 2 4 4 2 2" xfId="16043"/>
    <cellStyle name="Обычный 2 7 2 4 4 2 2 2" xfId="32940"/>
    <cellStyle name="Обычный 2 7 2 4 4 2 3" xfId="24492"/>
    <cellStyle name="Обычный 2 7 2 4 4 3" xfId="11819"/>
    <cellStyle name="Обычный 2 7 2 4 4 3 2" xfId="28716"/>
    <cellStyle name="Обычный 2 7 2 4 4 4" xfId="20268"/>
    <cellStyle name="Обычный 2 7 2 4 5" xfId="4779"/>
    <cellStyle name="Обычный 2 7 2 4 5 2" xfId="13227"/>
    <cellStyle name="Обычный 2 7 2 4 5 2 2" xfId="30124"/>
    <cellStyle name="Обычный 2 7 2 4 5 3" xfId="21676"/>
    <cellStyle name="Обычный 2 7 2 4 6" xfId="9003"/>
    <cellStyle name="Обычный 2 7 2 4 6 2" xfId="25900"/>
    <cellStyle name="Обычный 2 7 2 4 7" xfId="17452"/>
    <cellStyle name="Обычный 2 7 2 4 8" xfId="34349"/>
    <cellStyle name="Обычный 2 7 2 5" xfId="906"/>
    <cellStyle name="Обычный 2 7 2 5 2" xfId="2315"/>
    <cellStyle name="Обычный 2 7 2 5 2 2" xfId="6539"/>
    <cellStyle name="Обычный 2 7 2 5 2 2 2" xfId="14987"/>
    <cellStyle name="Обычный 2 7 2 5 2 2 2 2" xfId="31884"/>
    <cellStyle name="Обычный 2 7 2 5 2 2 3" xfId="23436"/>
    <cellStyle name="Обычный 2 7 2 5 2 3" xfId="10763"/>
    <cellStyle name="Обычный 2 7 2 5 2 3 2" xfId="27660"/>
    <cellStyle name="Обычный 2 7 2 5 2 4" xfId="19212"/>
    <cellStyle name="Обычный 2 7 2 5 3" xfId="3723"/>
    <cellStyle name="Обычный 2 7 2 5 3 2" xfId="7947"/>
    <cellStyle name="Обычный 2 7 2 5 3 2 2" xfId="16395"/>
    <cellStyle name="Обычный 2 7 2 5 3 2 2 2" xfId="33292"/>
    <cellStyle name="Обычный 2 7 2 5 3 2 3" xfId="24844"/>
    <cellStyle name="Обычный 2 7 2 5 3 3" xfId="12171"/>
    <cellStyle name="Обычный 2 7 2 5 3 3 2" xfId="29068"/>
    <cellStyle name="Обычный 2 7 2 5 3 4" xfId="20620"/>
    <cellStyle name="Обычный 2 7 2 5 4" xfId="5131"/>
    <cellStyle name="Обычный 2 7 2 5 4 2" xfId="13579"/>
    <cellStyle name="Обычный 2 7 2 5 4 2 2" xfId="30476"/>
    <cellStyle name="Обычный 2 7 2 5 4 3" xfId="22028"/>
    <cellStyle name="Обычный 2 7 2 5 5" xfId="9355"/>
    <cellStyle name="Обычный 2 7 2 5 5 2" xfId="26252"/>
    <cellStyle name="Обычный 2 7 2 5 6" xfId="17804"/>
    <cellStyle name="Обычный 2 7 2 6" xfId="1611"/>
    <cellStyle name="Обычный 2 7 2 6 2" xfId="5835"/>
    <cellStyle name="Обычный 2 7 2 6 2 2" xfId="14283"/>
    <cellStyle name="Обычный 2 7 2 6 2 2 2" xfId="31180"/>
    <cellStyle name="Обычный 2 7 2 6 2 3" xfId="22732"/>
    <cellStyle name="Обычный 2 7 2 6 3" xfId="10059"/>
    <cellStyle name="Обычный 2 7 2 6 3 2" xfId="26956"/>
    <cellStyle name="Обычный 2 7 2 6 4" xfId="18508"/>
    <cellStyle name="Обычный 2 7 2 7" xfId="3019"/>
    <cellStyle name="Обычный 2 7 2 7 2" xfId="7243"/>
    <cellStyle name="Обычный 2 7 2 7 2 2" xfId="15691"/>
    <cellStyle name="Обычный 2 7 2 7 2 2 2" xfId="32588"/>
    <cellStyle name="Обычный 2 7 2 7 2 3" xfId="24140"/>
    <cellStyle name="Обычный 2 7 2 7 3" xfId="11467"/>
    <cellStyle name="Обычный 2 7 2 7 3 2" xfId="28364"/>
    <cellStyle name="Обычный 2 7 2 7 4" xfId="19916"/>
    <cellStyle name="Обычный 2 7 2 8" xfId="4427"/>
    <cellStyle name="Обычный 2 7 2 8 2" xfId="12875"/>
    <cellStyle name="Обычный 2 7 2 8 2 2" xfId="29772"/>
    <cellStyle name="Обычный 2 7 2 8 3" xfId="21324"/>
    <cellStyle name="Обычный 2 7 2 9" xfId="8651"/>
    <cellStyle name="Обычный 2 7 2 9 2" xfId="25548"/>
    <cellStyle name="Обычный 2 7 3" xfId="120"/>
    <cellStyle name="Обычный 2 7 3 10" xfId="34001"/>
    <cellStyle name="Обычный 2 7 3 2" xfId="121"/>
    <cellStyle name="Обычный 2 7 3 2 2" xfId="532"/>
    <cellStyle name="Обычный 2 7 3 2 2 2" xfId="1263"/>
    <cellStyle name="Обычный 2 7 3 2 2 2 2" xfId="2672"/>
    <cellStyle name="Обычный 2 7 3 2 2 2 2 2" xfId="6896"/>
    <cellStyle name="Обычный 2 7 3 2 2 2 2 2 2" xfId="15344"/>
    <cellStyle name="Обычный 2 7 3 2 2 2 2 2 2 2" xfId="32241"/>
    <cellStyle name="Обычный 2 7 3 2 2 2 2 2 3" xfId="23793"/>
    <cellStyle name="Обычный 2 7 3 2 2 2 2 3" xfId="11120"/>
    <cellStyle name="Обычный 2 7 3 2 2 2 2 3 2" xfId="28017"/>
    <cellStyle name="Обычный 2 7 3 2 2 2 2 4" xfId="19569"/>
    <cellStyle name="Обычный 2 7 3 2 2 2 3" xfId="4080"/>
    <cellStyle name="Обычный 2 7 3 2 2 2 3 2" xfId="8304"/>
    <cellStyle name="Обычный 2 7 3 2 2 2 3 2 2" xfId="16752"/>
    <cellStyle name="Обычный 2 7 3 2 2 2 3 2 2 2" xfId="33649"/>
    <cellStyle name="Обычный 2 7 3 2 2 2 3 2 3" xfId="25201"/>
    <cellStyle name="Обычный 2 7 3 2 2 2 3 3" xfId="12528"/>
    <cellStyle name="Обычный 2 7 3 2 2 2 3 3 2" xfId="29425"/>
    <cellStyle name="Обычный 2 7 3 2 2 2 3 4" xfId="20977"/>
    <cellStyle name="Обычный 2 7 3 2 2 2 4" xfId="5488"/>
    <cellStyle name="Обычный 2 7 3 2 2 2 4 2" xfId="13936"/>
    <cellStyle name="Обычный 2 7 3 2 2 2 4 2 2" xfId="30833"/>
    <cellStyle name="Обычный 2 7 3 2 2 2 4 3" xfId="22385"/>
    <cellStyle name="Обычный 2 7 3 2 2 2 5" xfId="9712"/>
    <cellStyle name="Обычный 2 7 3 2 2 2 5 2" xfId="26609"/>
    <cellStyle name="Обычный 2 7 3 2 2 2 6" xfId="18161"/>
    <cellStyle name="Обычный 2 7 3 2 2 3" xfId="1968"/>
    <cellStyle name="Обычный 2 7 3 2 2 3 2" xfId="6192"/>
    <cellStyle name="Обычный 2 7 3 2 2 3 2 2" xfId="14640"/>
    <cellStyle name="Обычный 2 7 3 2 2 3 2 2 2" xfId="31537"/>
    <cellStyle name="Обычный 2 7 3 2 2 3 2 3" xfId="23089"/>
    <cellStyle name="Обычный 2 7 3 2 2 3 3" xfId="10416"/>
    <cellStyle name="Обычный 2 7 3 2 2 3 3 2" xfId="27313"/>
    <cellStyle name="Обычный 2 7 3 2 2 3 4" xfId="18865"/>
    <cellStyle name="Обычный 2 7 3 2 2 4" xfId="3376"/>
    <cellStyle name="Обычный 2 7 3 2 2 4 2" xfId="7600"/>
    <cellStyle name="Обычный 2 7 3 2 2 4 2 2" xfId="16048"/>
    <cellStyle name="Обычный 2 7 3 2 2 4 2 2 2" xfId="32945"/>
    <cellStyle name="Обычный 2 7 3 2 2 4 2 3" xfId="24497"/>
    <cellStyle name="Обычный 2 7 3 2 2 4 3" xfId="11824"/>
    <cellStyle name="Обычный 2 7 3 2 2 4 3 2" xfId="28721"/>
    <cellStyle name="Обычный 2 7 3 2 2 4 4" xfId="20273"/>
    <cellStyle name="Обычный 2 7 3 2 2 5" xfId="4784"/>
    <cellStyle name="Обычный 2 7 3 2 2 5 2" xfId="13232"/>
    <cellStyle name="Обычный 2 7 3 2 2 5 2 2" xfId="30129"/>
    <cellStyle name="Обычный 2 7 3 2 2 5 3" xfId="21681"/>
    <cellStyle name="Обычный 2 7 3 2 2 6" xfId="9008"/>
    <cellStyle name="Обычный 2 7 3 2 2 6 2" xfId="25905"/>
    <cellStyle name="Обычный 2 7 3 2 2 7" xfId="17457"/>
    <cellStyle name="Обычный 2 7 3 2 2 8" xfId="34354"/>
    <cellStyle name="Обычный 2 7 3 2 3" xfId="911"/>
    <cellStyle name="Обычный 2 7 3 2 3 2" xfId="2320"/>
    <cellStyle name="Обычный 2 7 3 2 3 2 2" xfId="6544"/>
    <cellStyle name="Обычный 2 7 3 2 3 2 2 2" xfId="14992"/>
    <cellStyle name="Обычный 2 7 3 2 3 2 2 2 2" xfId="31889"/>
    <cellStyle name="Обычный 2 7 3 2 3 2 2 3" xfId="23441"/>
    <cellStyle name="Обычный 2 7 3 2 3 2 3" xfId="10768"/>
    <cellStyle name="Обычный 2 7 3 2 3 2 3 2" xfId="27665"/>
    <cellStyle name="Обычный 2 7 3 2 3 2 4" xfId="19217"/>
    <cellStyle name="Обычный 2 7 3 2 3 3" xfId="3728"/>
    <cellStyle name="Обычный 2 7 3 2 3 3 2" xfId="7952"/>
    <cellStyle name="Обычный 2 7 3 2 3 3 2 2" xfId="16400"/>
    <cellStyle name="Обычный 2 7 3 2 3 3 2 2 2" xfId="33297"/>
    <cellStyle name="Обычный 2 7 3 2 3 3 2 3" xfId="24849"/>
    <cellStyle name="Обычный 2 7 3 2 3 3 3" xfId="12176"/>
    <cellStyle name="Обычный 2 7 3 2 3 3 3 2" xfId="29073"/>
    <cellStyle name="Обычный 2 7 3 2 3 3 4" xfId="20625"/>
    <cellStyle name="Обычный 2 7 3 2 3 4" xfId="5136"/>
    <cellStyle name="Обычный 2 7 3 2 3 4 2" xfId="13584"/>
    <cellStyle name="Обычный 2 7 3 2 3 4 2 2" xfId="30481"/>
    <cellStyle name="Обычный 2 7 3 2 3 4 3" xfId="22033"/>
    <cellStyle name="Обычный 2 7 3 2 3 5" xfId="9360"/>
    <cellStyle name="Обычный 2 7 3 2 3 5 2" xfId="26257"/>
    <cellStyle name="Обычный 2 7 3 2 3 6" xfId="17809"/>
    <cellStyle name="Обычный 2 7 3 2 4" xfId="1616"/>
    <cellStyle name="Обычный 2 7 3 2 4 2" xfId="5840"/>
    <cellStyle name="Обычный 2 7 3 2 4 2 2" xfId="14288"/>
    <cellStyle name="Обычный 2 7 3 2 4 2 2 2" xfId="31185"/>
    <cellStyle name="Обычный 2 7 3 2 4 2 3" xfId="22737"/>
    <cellStyle name="Обычный 2 7 3 2 4 3" xfId="10064"/>
    <cellStyle name="Обычный 2 7 3 2 4 3 2" xfId="26961"/>
    <cellStyle name="Обычный 2 7 3 2 4 4" xfId="18513"/>
    <cellStyle name="Обычный 2 7 3 2 5" xfId="3024"/>
    <cellStyle name="Обычный 2 7 3 2 5 2" xfId="7248"/>
    <cellStyle name="Обычный 2 7 3 2 5 2 2" xfId="15696"/>
    <cellStyle name="Обычный 2 7 3 2 5 2 2 2" xfId="32593"/>
    <cellStyle name="Обычный 2 7 3 2 5 2 3" xfId="24145"/>
    <cellStyle name="Обычный 2 7 3 2 5 3" xfId="11472"/>
    <cellStyle name="Обычный 2 7 3 2 5 3 2" xfId="28369"/>
    <cellStyle name="Обычный 2 7 3 2 5 4" xfId="19921"/>
    <cellStyle name="Обычный 2 7 3 2 6" xfId="4432"/>
    <cellStyle name="Обычный 2 7 3 2 6 2" xfId="12880"/>
    <cellStyle name="Обычный 2 7 3 2 6 2 2" xfId="29777"/>
    <cellStyle name="Обычный 2 7 3 2 6 3" xfId="21329"/>
    <cellStyle name="Обычный 2 7 3 2 7" xfId="8656"/>
    <cellStyle name="Обычный 2 7 3 2 7 2" xfId="25553"/>
    <cellStyle name="Обычный 2 7 3 2 8" xfId="17105"/>
    <cellStyle name="Обычный 2 7 3 2 9" xfId="34002"/>
    <cellStyle name="Обычный 2 7 3 3" xfId="531"/>
    <cellStyle name="Обычный 2 7 3 3 2" xfId="1262"/>
    <cellStyle name="Обычный 2 7 3 3 2 2" xfId="2671"/>
    <cellStyle name="Обычный 2 7 3 3 2 2 2" xfId="6895"/>
    <cellStyle name="Обычный 2 7 3 3 2 2 2 2" xfId="15343"/>
    <cellStyle name="Обычный 2 7 3 3 2 2 2 2 2" xfId="32240"/>
    <cellStyle name="Обычный 2 7 3 3 2 2 2 3" xfId="23792"/>
    <cellStyle name="Обычный 2 7 3 3 2 2 3" xfId="11119"/>
    <cellStyle name="Обычный 2 7 3 3 2 2 3 2" xfId="28016"/>
    <cellStyle name="Обычный 2 7 3 3 2 2 4" xfId="19568"/>
    <cellStyle name="Обычный 2 7 3 3 2 3" xfId="4079"/>
    <cellStyle name="Обычный 2 7 3 3 2 3 2" xfId="8303"/>
    <cellStyle name="Обычный 2 7 3 3 2 3 2 2" xfId="16751"/>
    <cellStyle name="Обычный 2 7 3 3 2 3 2 2 2" xfId="33648"/>
    <cellStyle name="Обычный 2 7 3 3 2 3 2 3" xfId="25200"/>
    <cellStyle name="Обычный 2 7 3 3 2 3 3" xfId="12527"/>
    <cellStyle name="Обычный 2 7 3 3 2 3 3 2" xfId="29424"/>
    <cellStyle name="Обычный 2 7 3 3 2 3 4" xfId="20976"/>
    <cellStyle name="Обычный 2 7 3 3 2 4" xfId="5487"/>
    <cellStyle name="Обычный 2 7 3 3 2 4 2" xfId="13935"/>
    <cellStyle name="Обычный 2 7 3 3 2 4 2 2" xfId="30832"/>
    <cellStyle name="Обычный 2 7 3 3 2 4 3" xfId="22384"/>
    <cellStyle name="Обычный 2 7 3 3 2 5" xfId="9711"/>
    <cellStyle name="Обычный 2 7 3 3 2 5 2" xfId="26608"/>
    <cellStyle name="Обычный 2 7 3 3 2 6" xfId="18160"/>
    <cellStyle name="Обычный 2 7 3 3 3" xfId="1967"/>
    <cellStyle name="Обычный 2 7 3 3 3 2" xfId="6191"/>
    <cellStyle name="Обычный 2 7 3 3 3 2 2" xfId="14639"/>
    <cellStyle name="Обычный 2 7 3 3 3 2 2 2" xfId="31536"/>
    <cellStyle name="Обычный 2 7 3 3 3 2 3" xfId="23088"/>
    <cellStyle name="Обычный 2 7 3 3 3 3" xfId="10415"/>
    <cellStyle name="Обычный 2 7 3 3 3 3 2" xfId="27312"/>
    <cellStyle name="Обычный 2 7 3 3 3 4" xfId="18864"/>
    <cellStyle name="Обычный 2 7 3 3 4" xfId="3375"/>
    <cellStyle name="Обычный 2 7 3 3 4 2" xfId="7599"/>
    <cellStyle name="Обычный 2 7 3 3 4 2 2" xfId="16047"/>
    <cellStyle name="Обычный 2 7 3 3 4 2 2 2" xfId="32944"/>
    <cellStyle name="Обычный 2 7 3 3 4 2 3" xfId="24496"/>
    <cellStyle name="Обычный 2 7 3 3 4 3" xfId="11823"/>
    <cellStyle name="Обычный 2 7 3 3 4 3 2" xfId="28720"/>
    <cellStyle name="Обычный 2 7 3 3 4 4" xfId="20272"/>
    <cellStyle name="Обычный 2 7 3 3 5" xfId="4783"/>
    <cellStyle name="Обычный 2 7 3 3 5 2" xfId="13231"/>
    <cellStyle name="Обычный 2 7 3 3 5 2 2" xfId="30128"/>
    <cellStyle name="Обычный 2 7 3 3 5 3" xfId="21680"/>
    <cellStyle name="Обычный 2 7 3 3 6" xfId="9007"/>
    <cellStyle name="Обычный 2 7 3 3 6 2" xfId="25904"/>
    <cellStyle name="Обычный 2 7 3 3 7" xfId="17456"/>
    <cellStyle name="Обычный 2 7 3 3 8" xfId="34353"/>
    <cellStyle name="Обычный 2 7 3 4" xfId="910"/>
    <cellStyle name="Обычный 2 7 3 4 2" xfId="2319"/>
    <cellStyle name="Обычный 2 7 3 4 2 2" xfId="6543"/>
    <cellStyle name="Обычный 2 7 3 4 2 2 2" xfId="14991"/>
    <cellStyle name="Обычный 2 7 3 4 2 2 2 2" xfId="31888"/>
    <cellStyle name="Обычный 2 7 3 4 2 2 3" xfId="23440"/>
    <cellStyle name="Обычный 2 7 3 4 2 3" xfId="10767"/>
    <cellStyle name="Обычный 2 7 3 4 2 3 2" xfId="27664"/>
    <cellStyle name="Обычный 2 7 3 4 2 4" xfId="19216"/>
    <cellStyle name="Обычный 2 7 3 4 3" xfId="3727"/>
    <cellStyle name="Обычный 2 7 3 4 3 2" xfId="7951"/>
    <cellStyle name="Обычный 2 7 3 4 3 2 2" xfId="16399"/>
    <cellStyle name="Обычный 2 7 3 4 3 2 2 2" xfId="33296"/>
    <cellStyle name="Обычный 2 7 3 4 3 2 3" xfId="24848"/>
    <cellStyle name="Обычный 2 7 3 4 3 3" xfId="12175"/>
    <cellStyle name="Обычный 2 7 3 4 3 3 2" xfId="29072"/>
    <cellStyle name="Обычный 2 7 3 4 3 4" xfId="20624"/>
    <cellStyle name="Обычный 2 7 3 4 4" xfId="5135"/>
    <cellStyle name="Обычный 2 7 3 4 4 2" xfId="13583"/>
    <cellStyle name="Обычный 2 7 3 4 4 2 2" xfId="30480"/>
    <cellStyle name="Обычный 2 7 3 4 4 3" xfId="22032"/>
    <cellStyle name="Обычный 2 7 3 4 5" xfId="9359"/>
    <cellStyle name="Обычный 2 7 3 4 5 2" xfId="26256"/>
    <cellStyle name="Обычный 2 7 3 4 6" xfId="17808"/>
    <cellStyle name="Обычный 2 7 3 5" xfId="1615"/>
    <cellStyle name="Обычный 2 7 3 5 2" xfId="5839"/>
    <cellStyle name="Обычный 2 7 3 5 2 2" xfId="14287"/>
    <cellStyle name="Обычный 2 7 3 5 2 2 2" xfId="31184"/>
    <cellStyle name="Обычный 2 7 3 5 2 3" xfId="22736"/>
    <cellStyle name="Обычный 2 7 3 5 3" xfId="10063"/>
    <cellStyle name="Обычный 2 7 3 5 3 2" xfId="26960"/>
    <cellStyle name="Обычный 2 7 3 5 4" xfId="18512"/>
    <cellStyle name="Обычный 2 7 3 6" xfId="3023"/>
    <cellStyle name="Обычный 2 7 3 6 2" xfId="7247"/>
    <cellStyle name="Обычный 2 7 3 6 2 2" xfId="15695"/>
    <cellStyle name="Обычный 2 7 3 6 2 2 2" xfId="32592"/>
    <cellStyle name="Обычный 2 7 3 6 2 3" xfId="24144"/>
    <cellStyle name="Обычный 2 7 3 6 3" xfId="11471"/>
    <cellStyle name="Обычный 2 7 3 6 3 2" xfId="28368"/>
    <cellStyle name="Обычный 2 7 3 6 4" xfId="19920"/>
    <cellStyle name="Обычный 2 7 3 7" xfId="4431"/>
    <cellStyle name="Обычный 2 7 3 7 2" xfId="12879"/>
    <cellStyle name="Обычный 2 7 3 7 2 2" xfId="29776"/>
    <cellStyle name="Обычный 2 7 3 7 3" xfId="21328"/>
    <cellStyle name="Обычный 2 7 3 8" xfId="8655"/>
    <cellStyle name="Обычный 2 7 3 8 2" xfId="25552"/>
    <cellStyle name="Обычный 2 7 3 9" xfId="17104"/>
    <cellStyle name="Обычный 2 7 4" xfId="122"/>
    <cellStyle name="Обычный 2 7 4 2" xfId="533"/>
    <cellStyle name="Обычный 2 7 4 2 2" xfId="1264"/>
    <cellStyle name="Обычный 2 7 4 2 2 2" xfId="2673"/>
    <cellStyle name="Обычный 2 7 4 2 2 2 2" xfId="6897"/>
    <cellStyle name="Обычный 2 7 4 2 2 2 2 2" xfId="15345"/>
    <cellStyle name="Обычный 2 7 4 2 2 2 2 2 2" xfId="32242"/>
    <cellStyle name="Обычный 2 7 4 2 2 2 2 3" xfId="23794"/>
    <cellStyle name="Обычный 2 7 4 2 2 2 3" xfId="11121"/>
    <cellStyle name="Обычный 2 7 4 2 2 2 3 2" xfId="28018"/>
    <cellStyle name="Обычный 2 7 4 2 2 2 4" xfId="19570"/>
    <cellStyle name="Обычный 2 7 4 2 2 3" xfId="4081"/>
    <cellStyle name="Обычный 2 7 4 2 2 3 2" xfId="8305"/>
    <cellStyle name="Обычный 2 7 4 2 2 3 2 2" xfId="16753"/>
    <cellStyle name="Обычный 2 7 4 2 2 3 2 2 2" xfId="33650"/>
    <cellStyle name="Обычный 2 7 4 2 2 3 2 3" xfId="25202"/>
    <cellStyle name="Обычный 2 7 4 2 2 3 3" xfId="12529"/>
    <cellStyle name="Обычный 2 7 4 2 2 3 3 2" xfId="29426"/>
    <cellStyle name="Обычный 2 7 4 2 2 3 4" xfId="20978"/>
    <cellStyle name="Обычный 2 7 4 2 2 4" xfId="5489"/>
    <cellStyle name="Обычный 2 7 4 2 2 4 2" xfId="13937"/>
    <cellStyle name="Обычный 2 7 4 2 2 4 2 2" xfId="30834"/>
    <cellStyle name="Обычный 2 7 4 2 2 4 3" xfId="22386"/>
    <cellStyle name="Обычный 2 7 4 2 2 5" xfId="9713"/>
    <cellStyle name="Обычный 2 7 4 2 2 5 2" xfId="26610"/>
    <cellStyle name="Обычный 2 7 4 2 2 6" xfId="18162"/>
    <cellStyle name="Обычный 2 7 4 2 3" xfId="1969"/>
    <cellStyle name="Обычный 2 7 4 2 3 2" xfId="6193"/>
    <cellStyle name="Обычный 2 7 4 2 3 2 2" xfId="14641"/>
    <cellStyle name="Обычный 2 7 4 2 3 2 2 2" xfId="31538"/>
    <cellStyle name="Обычный 2 7 4 2 3 2 3" xfId="23090"/>
    <cellStyle name="Обычный 2 7 4 2 3 3" xfId="10417"/>
    <cellStyle name="Обычный 2 7 4 2 3 3 2" xfId="27314"/>
    <cellStyle name="Обычный 2 7 4 2 3 4" xfId="18866"/>
    <cellStyle name="Обычный 2 7 4 2 4" xfId="3377"/>
    <cellStyle name="Обычный 2 7 4 2 4 2" xfId="7601"/>
    <cellStyle name="Обычный 2 7 4 2 4 2 2" xfId="16049"/>
    <cellStyle name="Обычный 2 7 4 2 4 2 2 2" xfId="32946"/>
    <cellStyle name="Обычный 2 7 4 2 4 2 3" xfId="24498"/>
    <cellStyle name="Обычный 2 7 4 2 4 3" xfId="11825"/>
    <cellStyle name="Обычный 2 7 4 2 4 3 2" xfId="28722"/>
    <cellStyle name="Обычный 2 7 4 2 4 4" xfId="20274"/>
    <cellStyle name="Обычный 2 7 4 2 5" xfId="4785"/>
    <cellStyle name="Обычный 2 7 4 2 5 2" xfId="13233"/>
    <cellStyle name="Обычный 2 7 4 2 5 2 2" xfId="30130"/>
    <cellStyle name="Обычный 2 7 4 2 5 3" xfId="21682"/>
    <cellStyle name="Обычный 2 7 4 2 6" xfId="9009"/>
    <cellStyle name="Обычный 2 7 4 2 6 2" xfId="25906"/>
    <cellStyle name="Обычный 2 7 4 2 7" xfId="17458"/>
    <cellStyle name="Обычный 2 7 4 2 8" xfId="34355"/>
    <cellStyle name="Обычный 2 7 4 3" xfId="912"/>
    <cellStyle name="Обычный 2 7 4 3 2" xfId="2321"/>
    <cellStyle name="Обычный 2 7 4 3 2 2" xfId="6545"/>
    <cellStyle name="Обычный 2 7 4 3 2 2 2" xfId="14993"/>
    <cellStyle name="Обычный 2 7 4 3 2 2 2 2" xfId="31890"/>
    <cellStyle name="Обычный 2 7 4 3 2 2 3" xfId="23442"/>
    <cellStyle name="Обычный 2 7 4 3 2 3" xfId="10769"/>
    <cellStyle name="Обычный 2 7 4 3 2 3 2" xfId="27666"/>
    <cellStyle name="Обычный 2 7 4 3 2 4" xfId="19218"/>
    <cellStyle name="Обычный 2 7 4 3 3" xfId="3729"/>
    <cellStyle name="Обычный 2 7 4 3 3 2" xfId="7953"/>
    <cellStyle name="Обычный 2 7 4 3 3 2 2" xfId="16401"/>
    <cellStyle name="Обычный 2 7 4 3 3 2 2 2" xfId="33298"/>
    <cellStyle name="Обычный 2 7 4 3 3 2 3" xfId="24850"/>
    <cellStyle name="Обычный 2 7 4 3 3 3" xfId="12177"/>
    <cellStyle name="Обычный 2 7 4 3 3 3 2" xfId="29074"/>
    <cellStyle name="Обычный 2 7 4 3 3 4" xfId="20626"/>
    <cellStyle name="Обычный 2 7 4 3 4" xfId="5137"/>
    <cellStyle name="Обычный 2 7 4 3 4 2" xfId="13585"/>
    <cellStyle name="Обычный 2 7 4 3 4 2 2" xfId="30482"/>
    <cellStyle name="Обычный 2 7 4 3 4 3" xfId="22034"/>
    <cellStyle name="Обычный 2 7 4 3 5" xfId="9361"/>
    <cellStyle name="Обычный 2 7 4 3 5 2" xfId="26258"/>
    <cellStyle name="Обычный 2 7 4 3 6" xfId="17810"/>
    <cellStyle name="Обычный 2 7 4 4" xfId="1617"/>
    <cellStyle name="Обычный 2 7 4 4 2" xfId="5841"/>
    <cellStyle name="Обычный 2 7 4 4 2 2" xfId="14289"/>
    <cellStyle name="Обычный 2 7 4 4 2 2 2" xfId="31186"/>
    <cellStyle name="Обычный 2 7 4 4 2 3" xfId="22738"/>
    <cellStyle name="Обычный 2 7 4 4 3" xfId="10065"/>
    <cellStyle name="Обычный 2 7 4 4 3 2" xfId="26962"/>
    <cellStyle name="Обычный 2 7 4 4 4" xfId="18514"/>
    <cellStyle name="Обычный 2 7 4 5" xfId="3025"/>
    <cellStyle name="Обычный 2 7 4 5 2" xfId="7249"/>
    <cellStyle name="Обычный 2 7 4 5 2 2" xfId="15697"/>
    <cellStyle name="Обычный 2 7 4 5 2 2 2" xfId="32594"/>
    <cellStyle name="Обычный 2 7 4 5 2 3" xfId="24146"/>
    <cellStyle name="Обычный 2 7 4 5 3" xfId="11473"/>
    <cellStyle name="Обычный 2 7 4 5 3 2" xfId="28370"/>
    <cellStyle name="Обычный 2 7 4 5 4" xfId="19922"/>
    <cellStyle name="Обычный 2 7 4 6" xfId="4433"/>
    <cellStyle name="Обычный 2 7 4 6 2" xfId="12881"/>
    <cellStyle name="Обычный 2 7 4 6 2 2" xfId="29778"/>
    <cellStyle name="Обычный 2 7 4 6 3" xfId="21330"/>
    <cellStyle name="Обычный 2 7 4 7" xfId="8657"/>
    <cellStyle name="Обычный 2 7 4 7 2" xfId="25554"/>
    <cellStyle name="Обычный 2 7 4 8" xfId="17106"/>
    <cellStyle name="Обычный 2 7 4 9" xfId="34003"/>
    <cellStyle name="Обычный 2 7 5" xfId="526"/>
    <cellStyle name="Обычный 2 7 5 2" xfId="1257"/>
    <cellStyle name="Обычный 2 7 5 2 2" xfId="2666"/>
    <cellStyle name="Обычный 2 7 5 2 2 2" xfId="6890"/>
    <cellStyle name="Обычный 2 7 5 2 2 2 2" xfId="15338"/>
    <cellStyle name="Обычный 2 7 5 2 2 2 2 2" xfId="32235"/>
    <cellStyle name="Обычный 2 7 5 2 2 2 3" xfId="23787"/>
    <cellStyle name="Обычный 2 7 5 2 2 3" xfId="11114"/>
    <cellStyle name="Обычный 2 7 5 2 2 3 2" xfId="28011"/>
    <cellStyle name="Обычный 2 7 5 2 2 4" xfId="19563"/>
    <cellStyle name="Обычный 2 7 5 2 3" xfId="4074"/>
    <cellStyle name="Обычный 2 7 5 2 3 2" xfId="8298"/>
    <cellStyle name="Обычный 2 7 5 2 3 2 2" xfId="16746"/>
    <cellStyle name="Обычный 2 7 5 2 3 2 2 2" xfId="33643"/>
    <cellStyle name="Обычный 2 7 5 2 3 2 3" xfId="25195"/>
    <cellStyle name="Обычный 2 7 5 2 3 3" xfId="12522"/>
    <cellStyle name="Обычный 2 7 5 2 3 3 2" xfId="29419"/>
    <cellStyle name="Обычный 2 7 5 2 3 4" xfId="20971"/>
    <cellStyle name="Обычный 2 7 5 2 4" xfId="5482"/>
    <cellStyle name="Обычный 2 7 5 2 4 2" xfId="13930"/>
    <cellStyle name="Обычный 2 7 5 2 4 2 2" xfId="30827"/>
    <cellStyle name="Обычный 2 7 5 2 4 3" xfId="22379"/>
    <cellStyle name="Обычный 2 7 5 2 5" xfId="9706"/>
    <cellStyle name="Обычный 2 7 5 2 5 2" xfId="26603"/>
    <cellStyle name="Обычный 2 7 5 2 6" xfId="18155"/>
    <cellStyle name="Обычный 2 7 5 3" xfId="1962"/>
    <cellStyle name="Обычный 2 7 5 3 2" xfId="6186"/>
    <cellStyle name="Обычный 2 7 5 3 2 2" xfId="14634"/>
    <cellStyle name="Обычный 2 7 5 3 2 2 2" xfId="31531"/>
    <cellStyle name="Обычный 2 7 5 3 2 3" xfId="23083"/>
    <cellStyle name="Обычный 2 7 5 3 3" xfId="10410"/>
    <cellStyle name="Обычный 2 7 5 3 3 2" xfId="27307"/>
    <cellStyle name="Обычный 2 7 5 3 4" xfId="18859"/>
    <cellStyle name="Обычный 2 7 5 4" xfId="3370"/>
    <cellStyle name="Обычный 2 7 5 4 2" xfId="7594"/>
    <cellStyle name="Обычный 2 7 5 4 2 2" xfId="16042"/>
    <cellStyle name="Обычный 2 7 5 4 2 2 2" xfId="32939"/>
    <cellStyle name="Обычный 2 7 5 4 2 3" xfId="24491"/>
    <cellStyle name="Обычный 2 7 5 4 3" xfId="11818"/>
    <cellStyle name="Обычный 2 7 5 4 3 2" xfId="28715"/>
    <cellStyle name="Обычный 2 7 5 4 4" xfId="20267"/>
    <cellStyle name="Обычный 2 7 5 5" xfId="4778"/>
    <cellStyle name="Обычный 2 7 5 5 2" xfId="13226"/>
    <cellStyle name="Обычный 2 7 5 5 2 2" xfId="30123"/>
    <cellStyle name="Обычный 2 7 5 5 3" xfId="21675"/>
    <cellStyle name="Обычный 2 7 5 6" xfId="9002"/>
    <cellStyle name="Обычный 2 7 5 6 2" xfId="25899"/>
    <cellStyle name="Обычный 2 7 5 7" xfId="17451"/>
    <cellStyle name="Обычный 2 7 5 8" xfId="34348"/>
    <cellStyle name="Обычный 2 7 6" xfId="905"/>
    <cellStyle name="Обычный 2 7 6 2" xfId="2314"/>
    <cellStyle name="Обычный 2 7 6 2 2" xfId="6538"/>
    <cellStyle name="Обычный 2 7 6 2 2 2" xfId="14986"/>
    <cellStyle name="Обычный 2 7 6 2 2 2 2" xfId="31883"/>
    <cellStyle name="Обычный 2 7 6 2 2 3" xfId="23435"/>
    <cellStyle name="Обычный 2 7 6 2 3" xfId="10762"/>
    <cellStyle name="Обычный 2 7 6 2 3 2" xfId="27659"/>
    <cellStyle name="Обычный 2 7 6 2 4" xfId="19211"/>
    <cellStyle name="Обычный 2 7 6 3" xfId="3722"/>
    <cellStyle name="Обычный 2 7 6 3 2" xfId="7946"/>
    <cellStyle name="Обычный 2 7 6 3 2 2" xfId="16394"/>
    <cellStyle name="Обычный 2 7 6 3 2 2 2" xfId="33291"/>
    <cellStyle name="Обычный 2 7 6 3 2 3" xfId="24843"/>
    <cellStyle name="Обычный 2 7 6 3 3" xfId="12170"/>
    <cellStyle name="Обычный 2 7 6 3 3 2" xfId="29067"/>
    <cellStyle name="Обычный 2 7 6 3 4" xfId="20619"/>
    <cellStyle name="Обычный 2 7 6 4" xfId="5130"/>
    <cellStyle name="Обычный 2 7 6 4 2" xfId="13578"/>
    <cellStyle name="Обычный 2 7 6 4 2 2" xfId="30475"/>
    <cellStyle name="Обычный 2 7 6 4 3" xfId="22027"/>
    <cellStyle name="Обычный 2 7 6 5" xfId="9354"/>
    <cellStyle name="Обычный 2 7 6 5 2" xfId="26251"/>
    <cellStyle name="Обычный 2 7 6 6" xfId="17803"/>
    <cellStyle name="Обычный 2 7 7" xfId="1610"/>
    <cellStyle name="Обычный 2 7 7 2" xfId="5834"/>
    <cellStyle name="Обычный 2 7 7 2 2" xfId="14282"/>
    <cellStyle name="Обычный 2 7 7 2 2 2" xfId="31179"/>
    <cellStyle name="Обычный 2 7 7 2 3" xfId="22731"/>
    <cellStyle name="Обычный 2 7 7 3" xfId="10058"/>
    <cellStyle name="Обычный 2 7 7 3 2" xfId="26955"/>
    <cellStyle name="Обычный 2 7 7 4" xfId="18507"/>
    <cellStyle name="Обычный 2 7 8" xfId="3018"/>
    <cellStyle name="Обычный 2 7 8 2" xfId="7242"/>
    <cellStyle name="Обычный 2 7 8 2 2" xfId="15690"/>
    <cellStyle name="Обычный 2 7 8 2 2 2" xfId="32587"/>
    <cellStyle name="Обычный 2 7 8 2 3" xfId="24139"/>
    <cellStyle name="Обычный 2 7 8 3" xfId="11466"/>
    <cellStyle name="Обычный 2 7 8 3 2" xfId="28363"/>
    <cellStyle name="Обычный 2 7 8 4" xfId="19915"/>
    <cellStyle name="Обычный 2 7 9" xfId="4426"/>
    <cellStyle name="Обычный 2 7 9 2" xfId="12874"/>
    <cellStyle name="Обычный 2 7 9 2 2" xfId="29771"/>
    <cellStyle name="Обычный 2 7 9 3" xfId="21323"/>
    <cellStyle name="Обычный 2 8" xfId="123"/>
    <cellStyle name="Обычный 2 8 10" xfId="17107"/>
    <cellStyle name="Обычный 2 8 11" xfId="34004"/>
    <cellStyle name="Обычный 2 8 2" xfId="124"/>
    <cellStyle name="Обычный 2 8 2 10" xfId="34005"/>
    <cellStyle name="Обычный 2 8 2 2" xfId="125"/>
    <cellStyle name="Обычный 2 8 2 2 2" xfId="536"/>
    <cellStyle name="Обычный 2 8 2 2 2 2" xfId="1267"/>
    <cellStyle name="Обычный 2 8 2 2 2 2 2" xfId="2676"/>
    <cellStyle name="Обычный 2 8 2 2 2 2 2 2" xfId="6900"/>
    <cellStyle name="Обычный 2 8 2 2 2 2 2 2 2" xfId="15348"/>
    <cellStyle name="Обычный 2 8 2 2 2 2 2 2 2 2" xfId="32245"/>
    <cellStyle name="Обычный 2 8 2 2 2 2 2 2 3" xfId="23797"/>
    <cellStyle name="Обычный 2 8 2 2 2 2 2 3" xfId="11124"/>
    <cellStyle name="Обычный 2 8 2 2 2 2 2 3 2" xfId="28021"/>
    <cellStyle name="Обычный 2 8 2 2 2 2 2 4" xfId="19573"/>
    <cellStyle name="Обычный 2 8 2 2 2 2 3" xfId="4084"/>
    <cellStyle name="Обычный 2 8 2 2 2 2 3 2" xfId="8308"/>
    <cellStyle name="Обычный 2 8 2 2 2 2 3 2 2" xfId="16756"/>
    <cellStyle name="Обычный 2 8 2 2 2 2 3 2 2 2" xfId="33653"/>
    <cellStyle name="Обычный 2 8 2 2 2 2 3 2 3" xfId="25205"/>
    <cellStyle name="Обычный 2 8 2 2 2 2 3 3" xfId="12532"/>
    <cellStyle name="Обычный 2 8 2 2 2 2 3 3 2" xfId="29429"/>
    <cellStyle name="Обычный 2 8 2 2 2 2 3 4" xfId="20981"/>
    <cellStyle name="Обычный 2 8 2 2 2 2 4" xfId="5492"/>
    <cellStyle name="Обычный 2 8 2 2 2 2 4 2" xfId="13940"/>
    <cellStyle name="Обычный 2 8 2 2 2 2 4 2 2" xfId="30837"/>
    <cellStyle name="Обычный 2 8 2 2 2 2 4 3" xfId="22389"/>
    <cellStyle name="Обычный 2 8 2 2 2 2 5" xfId="9716"/>
    <cellStyle name="Обычный 2 8 2 2 2 2 5 2" xfId="26613"/>
    <cellStyle name="Обычный 2 8 2 2 2 2 6" xfId="18165"/>
    <cellStyle name="Обычный 2 8 2 2 2 3" xfId="1972"/>
    <cellStyle name="Обычный 2 8 2 2 2 3 2" xfId="6196"/>
    <cellStyle name="Обычный 2 8 2 2 2 3 2 2" xfId="14644"/>
    <cellStyle name="Обычный 2 8 2 2 2 3 2 2 2" xfId="31541"/>
    <cellStyle name="Обычный 2 8 2 2 2 3 2 3" xfId="23093"/>
    <cellStyle name="Обычный 2 8 2 2 2 3 3" xfId="10420"/>
    <cellStyle name="Обычный 2 8 2 2 2 3 3 2" xfId="27317"/>
    <cellStyle name="Обычный 2 8 2 2 2 3 4" xfId="18869"/>
    <cellStyle name="Обычный 2 8 2 2 2 4" xfId="3380"/>
    <cellStyle name="Обычный 2 8 2 2 2 4 2" xfId="7604"/>
    <cellStyle name="Обычный 2 8 2 2 2 4 2 2" xfId="16052"/>
    <cellStyle name="Обычный 2 8 2 2 2 4 2 2 2" xfId="32949"/>
    <cellStyle name="Обычный 2 8 2 2 2 4 2 3" xfId="24501"/>
    <cellStyle name="Обычный 2 8 2 2 2 4 3" xfId="11828"/>
    <cellStyle name="Обычный 2 8 2 2 2 4 3 2" xfId="28725"/>
    <cellStyle name="Обычный 2 8 2 2 2 4 4" xfId="20277"/>
    <cellStyle name="Обычный 2 8 2 2 2 5" xfId="4788"/>
    <cellStyle name="Обычный 2 8 2 2 2 5 2" xfId="13236"/>
    <cellStyle name="Обычный 2 8 2 2 2 5 2 2" xfId="30133"/>
    <cellStyle name="Обычный 2 8 2 2 2 5 3" xfId="21685"/>
    <cellStyle name="Обычный 2 8 2 2 2 6" xfId="9012"/>
    <cellStyle name="Обычный 2 8 2 2 2 6 2" xfId="25909"/>
    <cellStyle name="Обычный 2 8 2 2 2 7" xfId="17461"/>
    <cellStyle name="Обычный 2 8 2 2 2 8" xfId="34358"/>
    <cellStyle name="Обычный 2 8 2 2 3" xfId="915"/>
    <cellStyle name="Обычный 2 8 2 2 3 2" xfId="2324"/>
    <cellStyle name="Обычный 2 8 2 2 3 2 2" xfId="6548"/>
    <cellStyle name="Обычный 2 8 2 2 3 2 2 2" xfId="14996"/>
    <cellStyle name="Обычный 2 8 2 2 3 2 2 2 2" xfId="31893"/>
    <cellStyle name="Обычный 2 8 2 2 3 2 2 3" xfId="23445"/>
    <cellStyle name="Обычный 2 8 2 2 3 2 3" xfId="10772"/>
    <cellStyle name="Обычный 2 8 2 2 3 2 3 2" xfId="27669"/>
    <cellStyle name="Обычный 2 8 2 2 3 2 4" xfId="19221"/>
    <cellStyle name="Обычный 2 8 2 2 3 3" xfId="3732"/>
    <cellStyle name="Обычный 2 8 2 2 3 3 2" xfId="7956"/>
    <cellStyle name="Обычный 2 8 2 2 3 3 2 2" xfId="16404"/>
    <cellStyle name="Обычный 2 8 2 2 3 3 2 2 2" xfId="33301"/>
    <cellStyle name="Обычный 2 8 2 2 3 3 2 3" xfId="24853"/>
    <cellStyle name="Обычный 2 8 2 2 3 3 3" xfId="12180"/>
    <cellStyle name="Обычный 2 8 2 2 3 3 3 2" xfId="29077"/>
    <cellStyle name="Обычный 2 8 2 2 3 3 4" xfId="20629"/>
    <cellStyle name="Обычный 2 8 2 2 3 4" xfId="5140"/>
    <cellStyle name="Обычный 2 8 2 2 3 4 2" xfId="13588"/>
    <cellStyle name="Обычный 2 8 2 2 3 4 2 2" xfId="30485"/>
    <cellStyle name="Обычный 2 8 2 2 3 4 3" xfId="22037"/>
    <cellStyle name="Обычный 2 8 2 2 3 5" xfId="9364"/>
    <cellStyle name="Обычный 2 8 2 2 3 5 2" xfId="26261"/>
    <cellStyle name="Обычный 2 8 2 2 3 6" xfId="17813"/>
    <cellStyle name="Обычный 2 8 2 2 4" xfId="1620"/>
    <cellStyle name="Обычный 2 8 2 2 4 2" xfId="5844"/>
    <cellStyle name="Обычный 2 8 2 2 4 2 2" xfId="14292"/>
    <cellStyle name="Обычный 2 8 2 2 4 2 2 2" xfId="31189"/>
    <cellStyle name="Обычный 2 8 2 2 4 2 3" xfId="22741"/>
    <cellStyle name="Обычный 2 8 2 2 4 3" xfId="10068"/>
    <cellStyle name="Обычный 2 8 2 2 4 3 2" xfId="26965"/>
    <cellStyle name="Обычный 2 8 2 2 4 4" xfId="18517"/>
    <cellStyle name="Обычный 2 8 2 2 5" xfId="3028"/>
    <cellStyle name="Обычный 2 8 2 2 5 2" xfId="7252"/>
    <cellStyle name="Обычный 2 8 2 2 5 2 2" xfId="15700"/>
    <cellStyle name="Обычный 2 8 2 2 5 2 2 2" xfId="32597"/>
    <cellStyle name="Обычный 2 8 2 2 5 2 3" xfId="24149"/>
    <cellStyle name="Обычный 2 8 2 2 5 3" xfId="11476"/>
    <cellStyle name="Обычный 2 8 2 2 5 3 2" xfId="28373"/>
    <cellStyle name="Обычный 2 8 2 2 5 4" xfId="19925"/>
    <cellStyle name="Обычный 2 8 2 2 6" xfId="4436"/>
    <cellStyle name="Обычный 2 8 2 2 6 2" xfId="12884"/>
    <cellStyle name="Обычный 2 8 2 2 6 2 2" xfId="29781"/>
    <cellStyle name="Обычный 2 8 2 2 6 3" xfId="21333"/>
    <cellStyle name="Обычный 2 8 2 2 7" xfId="8660"/>
    <cellStyle name="Обычный 2 8 2 2 7 2" xfId="25557"/>
    <cellStyle name="Обычный 2 8 2 2 8" xfId="17109"/>
    <cellStyle name="Обычный 2 8 2 2 9" xfId="34006"/>
    <cellStyle name="Обычный 2 8 2 3" xfId="535"/>
    <cellStyle name="Обычный 2 8 2 3 2" xfId="1266"/>
    <cellStyle name="Обычный 2 8 2 3 2 2" xfId="2675"/>
    <cellStyle name="Обычный 2 8 2 3 2 2 2" xfId="6899"/>
    <cellStyle name="Обычный 2 8 2 3 2 2 2 2" xfId="15347"/>
    <cellStyle name="Обычный 2 8 2 3 2 2 2 2 2" xfId="32244"/>
    <cellStyle name="Обычный 2 8 2 3 2 2 2 3" xfId="23796"/>
    <cellStyle name="Обычный 2 8 2 3 2 2 3" xfId="11123"/>
    <cellStyle name="Обычный 2 8 2 3 2 2 3 2" xfId="28020"/>
    <cellStyle name="Обычный 2 8 2 3 2 2 4" xfId="19572"/>
    <cellStyle name="Обычный 2 8 2 3 2 3" xfId="4083"/>
    <cellStyle name="Обычный 2 8 2 3 2 3 2" xfId="8307"/>
    <cellStyle name="Обычный 2 8 2 3 2 3 2 2" xfId="16755"/>
    <cellStyle name="Обычный 2 8 2 3 2 3 2 2 2" xfId="33652"/>
    <cellStyle name="Обычный 2 8 2 3 2 3 2 3" xfId="25204"/>
    <cellStyle name="Обычный 2 8 2 3 2 3 3" xfId="12531"/>
    <cellStyle name="Обычный 2 8 2 3 2 3 3 2" xfId="29428"/>
    <cellStyle name="Обычный 2 8 2 3 2 3 4" xfId="20980"/>
    <cellStyle name="Обычный 2 8 2 3 2 4" xfId="5491"/>
    <cellStyle name="Обычный 2 8 2 3 2 4 2" xfId="13939"/>
    <cellStyle name="Обычный 2 8 2 3 2 4 2 2" xfId="30836"/>
    <cellStyle name="Обычный 2 8 2 3 2 4 3" xfId="22388"/>
    <cellStyle name="Обычный 2 8 2 3 2 5" xfId="9715"/>
    <cellStyle name="Обычный 2 8 2 3 2 5 2" xfId="26612"/>
    <cellStyle name="Обычный 2 8 2 3 2 6" xfId="18164"/>
    <cellStyle name="Обычный 2 8 2 3 3" xfId="1971"/>
    <cellStyle name="Обычный 2 8 2 3 3 2" xfId="6195"/>
    <cellStyle name="Обычный 2 8 2 3 3 2 2" xfId="14643"/>
    <cellStyle name="Обычный 2 8 2 3 3 2 2 2" xfId="31540"/>
    <cellStyle name="Обычный 2 8 2 3 3 2 3" xfId="23092"/>
    <cellStyle name="Обычный 2 8 2 3 3 3" xfId="10419"/>
    <cellStyle name="Обычный 2 8 2 3 3 3 2" xfId="27316"/>
    <cellStyle name="Обычный 2 8 2 3 3 4" xfId="18868"/>
    <cellStyle name="Обычный 2 8 2 3 4" xfId="3379"/>
    <cellStyle name="Обычный 2 8 2 3 4 2" xfId="7603"/>
    <cellStyle name="Обычный 2 8 2 3 4 2 2" xfId="16051"/>
    <cellStyle name="Обычный 2 8 2 3 4 2 2 2" xfId="32948"/>
    <cellStyle name="Обычный 2 8 2 3 4 2 3" xfId="24500"/>
    <cellStyle name="Обычный 2 8 2 3 4 3" xfId="11827"/>
    <cellStyle name="Обычный 2 8 2 3 4 3 2" xfId="28724"/>
    <cellStyle name="Обычный 2 8 2 3 4 4" xfId="20276"/>
    <cellStyle name="Обычный 2 8 2 3 5" xfId="4787"/>
    <cellStyle name="Обычный 2 8 2 3 5 2" xfId="13235"/>
    <cellStyle name="Обычный 2 8 2 3 5 2 2" xfId="30132"/>
    <cellStyle name="Обычный 2 8 2 3 5 3" xfId="21684"/>
    <cellStyle name="Обычный 2 8 2 3 6" xfId="9011"/>
    <cellStyle name="Обычный 2 8 2 3 6 2" xfId="25908"/>
    <cellStyle name="Обычный 2 8 2 3 7" xfId="17460"/>
    <cellStyle name="Обычный 2 8 2 3 8" xfId="34357"/>
    <cellStyle name="Обычный 2 8 2 4" xfId="914"/>
    <cellStyle name="Обычный 2 8 2 4 2" xfId="2323"/>
    <cellStyle name="Обычный 2 8 2 4 2 2" xfId="6547"/>
    <cellStyle name="Обычный 2 8 2 4 2 2 2" xfId="14995"/>
    <cellStyle name="Обычный 2 8 2 4 2 2 2 2" xfId="31892"/>
    <cellStyle name="Обычный 2 8 2 4 2 2 3" xfId="23444"/>
    <cellStyle name="Обычный 2 8 2 4 2 3" xfId="10771"/>
    <cellStyle name="Обычный 2 8 2 4 2 3 2" xfId="27668"/>
    <cellStyle name="Обычный 2 8 2 4 2 4" xfId="19220"/>
    <cellStyle name="Обычный 2 8 2 4 3" xfId="3731"/>
    <cellStyle name="Обычный 2 8 2 4 3 2" xfId="7955"/>
    <cellStyle name="Обычный 2 8 2 4 3 2 2" xfId="16403"/>
    <cellStyle name="Обычный 2 8 2 4 3 2 2 2" xfId="33300"/>
    <cellStyle name="Обычный 2 8 2 4 3 2 3" xfId="24852"/>
    <cellStyle name="Обычный 2 8 2 4 3 3" xfId="12179"/>
    <cellStyle name="Обычный 2 8 2 4 3 3 2" xfId="29076"/>
    <cellStyle name="Обычный 2 8 2 4 3 4" xfId="20628"/>
    <cellStyle name="Обычный 2 8 2 4 4" xfId="5139"/>
    <cellStyle name="Обычный 2 8 2 4 4 2" xfId="13587"/>
    <cellStyle name="Обычный 2 8 2 4 4 2 2" xfId="30484"/>
    <cellStyle name="Обычный 2 8 2 4 4 3" xfId="22036"/>
    <cellStyle name="Обычный 2 8 2 4 5" xfId="9363"/>
    <cellStyle name="Обычный 2 8 2 4 5 2" xfId="26260"/>
    <cellStyle name="Обычный 2 8 2 4 6" xfId="17812"/>
    <cellStyle name="Обычный 2 8 2 5" xfId="1619"/>
    <cellStyle name="Обычный 2 8 2 5 2" xfId="5843"/>
    <cellStyle name="Обычный 2 8 2 5 2 2" xfId="14291"/>
    <cellStyle name="Обычный 2 8 2 5 2 2 2" xfId="31188"/>
    <cellStyle name="Обычный 2 8 2 5 2 3" xfId="22740"/>
    <cellStyle name="Обычный 2 8 2 5 3" xfId="10067"/>
    <cellStyle name="Обычный 2 8 2 5 3 2" xfId="26964"/>
    <cellStyle name="Обычный 2 8 2 5 4" xfId="18516"/>
    <cellStyle name="Обычный 2 8 2 6" xfId="3027"/>
    <cellStyle name="Обычный 2 8 2 6 2" xfId="7251"/>
    <cellStyle name="Обычный 2 8 2 6 2 2" xfId="15699"/>
    <cellStyle name="Обычный 2 8 2 6 2 2 2" xfId="32596"/>
    <cellStyle name="Обычный 2 8 2 6 2 3" xfId="24148"/>
    <cellStyle name="Обычный 2 8 2 6 3" xfId="11475"/>
    <cellStyle name="Обычный 2 8 2 6 3 2" xfId="28372"/>
    <cellStyle name="Обычный 2 8 2 6 4" xfId="19924"/>
    <cellStyle name="Обычный 2 8 2 7" xfId="4435"/>
    <cellStyle name="Обычный 2 8 2 7 2" xfId="12883"/>
    <cellStyle name="Обычный 2 8 2 7 2 2" xfId="29780"/>
    <cellStyle name="Обычный 2 8 2 7 3" xfId="21332"/>
    <cellStyle name="Обычный 2 8 2 8" xfId="8659"/>
    <cellStyle name="Обычный 2 8 2 8 2" xfId="25556"/>
    <cellStyle name="Обычный 2 8 2 9" xfId="17108"/>
    <cellStyle name="Обычный 2 8 3" xfId="126"/>
    <cellStyle name="Обычный 2 8 3 2" xfId="537"/>
    <cellStyle name="Обычный 2 8 3 2 2" xfId="1268"/>
    <cellStyle name="Обычный 2 8 3 2 2 2" xfId="2677"/>
    <cellStyle name="Обычный 2 8 3 2 2 2 2" xfId="6901"/>
    <cellStyle name="Обычный 2 8 3 2 2 2 2 2" xfId="15349"/>
    <cellStyle name="Обычный 2 8 3 2 2 2 2 2 2" xfId="32246"/>
    <cellStyle name="Обычный 2 8 3 2 2 2 2 3" xfId="23798"/>
    <cellStyle name="Обычный 2 8 3 2 2 2 3" xfId="11125"/>
    <cellStyle name="Обычный 2 8 3 2 2 2 3 2" xfId="28022"/>
    <cellStyle name="Обычный 2 8 3 2 2 2 4" xfId="19574"/>
    <cellStyle name="Обычный 2 8 3 2 2 3" xfId="4085"/>
    <cellStyle name="Обычный 2 8 3 2 2 3 2" xfId="8309"/>
    <cellStyle name="Обычный 2 8 3 2 2 3 2 2" xfId="16757"/>
    <cellStyle name="Обычный 2 8 3 2 2 3 2 2 2" xfId="33654"/>
    <cellStyle name="Обычный 2 8 3 2 2 3 2 3" xfId="25206"/>
    <cellStyle name="Обычный 2 8 3 2 2 3 3" xfId="12533"/>
    <cellStyle name="Обычный 2 8 3 2 2 3 3 2" xfId="29430"/>
    <cellStyle name="Обычный 2 8 3 2 2 3 4" xfId="20982"/>
    <cellStyle name="Обычный 2 8 3 2 2 4" xfId="5493"/>
    <cellStyle name="Обычный 2 8 3 2 2 4 2" xfId="13941"/>
    <cellStyle name="Обычный 2 8 3 2 2 4 2 2" xfId="30838"/>
    <cellStyle name="Обычный 2 8 3 2 2 4 3" xfId="22390"/>
    <cellStyle name="Обычный 2 8 3 2 2 5" xfId="9717"/>
    <cellStyle name="Обычный 2 8 3 2 2 5 2" xfId="26614"/>
    <cellStyle name="Обычный 2 8 3 2 2 6" xfId="18166"/>
    <cellStyle name="Обычный 2 8 3 2 3" xfId="1973"/>
    <cellStyle name="Обычный 2 8 3 2 3 2" xfId="6197"/>
    <cellStyle name="Обычный 2 8 3 2 3 2 2" xfId="14645"/>
    <cellStyle name="Обычный 2 8 3 2 3 2 2 2" xfId="31542"/>
    <cellStyle name="Обычный 2 8 3 2 3 2 3" xfId="23094"/>
    <cellStyle name="Обычный 2 8 3 2 3 3" xfId="10421"/>
    <cellStyle name="Обычный 2 8 3 2 3 3 2" xfId="27318"/>
    <cellStyle name="Обычный 2 8 3 2 3 4" xfId="18870"/>
    <cellStyle name="Обычный 2 8 3 2 4" xfId="3381"/>
    <cellStyle name="Обычный 2 8 3 2 4 2" xfId="7605"/>
    <cellStyle name="Обычный 2 8 3 2 4 2 2" xfId="16053"/>
    <cellStyle name="Обычный 2 8 3 2 4 2 2 2" xfId="32950"/>
    <cellStyle name="Обычный 2 8 3 2 4 2 3" xfId="24502"/>
    <cellStyle name="Обычный 2 8 3 2 4 3" xfId="11829"/>
    <cellStyle name="Обычный 2 8 3 2 4 3 2" xfId="28726"/>
    <cellStyle name="Обычный 2 8 3 2 4 4" xfId="20278"/>
    <cellStyle name="Обычный 2 8 3 2 5" xfId="4789"/>
    <cellStyle name="Обычный 2 8 3 2 5 2" xfId="13237"/>
    <cellStyle name="Обычный 2 8 3 2 5 2 2" xfId="30134"/>
    <cellStyle name="Обычный 2 8 3 2 5 3" xfId="21686"/>
    <cellStyle name="Обычный 2 8 3 2 6" xfId="9013"/>
    <cellStyle name="Обычный 2 8 3 2 6 2" xfId="25910"/>
    <cellStyle name="Обычный 2 8 3 2 7" xfId="17462"/>
    <cellStyle name="Обычный 2 8 3 2 8" xfId="34359"/>
    <cellStyle name="Обычный 2 8 3 3" xfId="916"/>
    <cellStyle name="Обычный 2 8 3 3 2" xfId="2325"/>
    <cellStyle name="Обычный 2 8 3 3 2 2" xfId="6549"/>
    <cellStyle name="Обычный 2 8 3 3 2 2 2" xfId="14997"/>
    <cellStyle name="Обычный 2 8 3 3 2 2 2 2" xfId="31894"/>
    <cellStyle name="Обычный 2 8 3 3 2 2 3" xfId="23446"/>
    <cellStyle name="Обычный 2 8 3 3 2 3" xfId="10773"/>
    <cellStyle name="Обычный 2 8 3 3 2 3 2" xfId="27670"/>
    <cellStyle name="Обычный 2 8 3 3 2 4" xfId="19222"/>
    <cellStyle name="Обычный 2 8 3 3 3" xfId="3733"/>
    <cellStyle name="Обычный 2 8 3 3 3 2" xfId="7957"/>
    <cellStyle name="Обычный 2 8 3 3 3 2 2" xfId="16405"/>
    <cellStyle name="Обычный 2 8 3 3 3 2 2 2" xfId="33302"/>
    <cellStyle name="Обычный 2 8 3 3 3 2 3" xfId="24854"/>
    <cellStyle name="Обычный 2 8 3 3 3 3" xfId="12181"/>
    <cellStyle name="Обычный 2 8 3 3 3 3 2" xfId="29078"/>
    <cellStyle name="Обычный 2 8 3 3 3 4" xfId="20630"/>
    <cellStyle name="Обычный 2 8 3 3 4" xfId="5141"/>
    <cellStyle name="Обычный 2 8 3 3 4 2" xfId="13589"/>
    <cellStyle name="Обычный 2 8 3 3 4 2 2" xfId="30486"/>
    <cellStyle name="Обычный 2 8 3 3 4 3" xfId="22038"/>
    <cellStyle name="Обычный 2 8 3 3 5" xfId="9365"/>
    <cellStyle name="Обычный 2 8 3 3 5 2" xfId="26262"/>
    <cellStyle name="Обычный 2 8 3 3 6" xfId="17814"/>
    <cellStyle name="Обычный 2 8 3 4" xfId="1621"/>
    <cellStyle name="Обычный 2 8 3 4 2" xfId="5845"/>
    <cellStyle name="Обычный 2 8 3 4 2 2" xfId="14293"/>
    <cellStyle name="Обычный 2 8 3 4 2 2 2" xfId="31190"/>
    <cellStyle name="Обычный 2 8 3 4 2 3" xfId="22742"/>
    <cellStyle name="Обычный 2 8 3 4 3" xfId="10069"/>
    <cellStyle name="Обычный 2 8 3 4 3 2" xfId="26966"/>
    <cellStyle name="Обычный 2 8 3 4 4" xfId="18518"/>
    <cellStyle name="Обычный 2 8 3 5" xfId="3029"/>
    <cellStyle name="Обычный 2 8 3 5 2" xfId="7253"/>
    <cellStyle name="Обычный 2 8 3 5 2 2" xfId="15701"/>
    <cellStyle name="Обычный 2 8 3 5 2 2 2" xfId="32598"/>
    <cellStyle name="Обычный 2 8 3 5 2 3" xfId="24150"/>
    <cellStyle name="Обычный 2 8 3 5 3" xfId="11477"/>
    <cellStyle name="Обычный 2 8 3 5 3 2" xfId="28374"/>
    <cellStyle name="Обычный 2 8 3 5 4" xfId="19926"/>
    <cellStyle name="Обычный 2 8 3 6" xfId="4437"/>
    <cellStyle name="Обычный 2 8 3 6 2" xfId="12885"/>
    <cellStyle name="Обычный 2 8 3 6 2 2" xfId="29782"/>
    <cellStyle name="Обычный 2 8 3 6 3" xfId="21334"/>
    <cellStyle name="Обычный 2 8 3 7" xfId="8661"/>
    <cellStyle name="Обычный 2 8 3 7 2" xfId="25558"/>
    <cellStyle name="Обычный 2 8 3 8" xfId="17110"/>
    <cellStyle name="Обычный 2 8 3 9" xfId="34007"/>
    <cellStyle name="Обычный 2 8 4" xfId="534"/>
    <cellStyle name="Обычный 2 8 4 2" xfId="1265"/>
    <cellStyle name="Обычный 2 8 4 2 2" xfId="2674"/>
    <cellStyle name="Обычный 2 8 4 2 2 2" xfId="6898"/>
    <cellStyle name="Обычный 2 8 4 2 2 2 2" xfId="15346"/>
    <cellStyle name="Обычный 2 8 4 2 2 2 2 2" xfId="32243"/>
    <cellStyle name="Обычный 2 8 4 2 2 2 3" xfId="23795"/>
    <cellStyle name="Обычный 2 8 4 2 2 3" xfId="11122"/>
    <cellStyle name="Обычный 2 8 4 2 2 3 2" xfId="28019"/>
    <cellStyle name="Обычный 2 8 4 2 2 4" xfId="19571"/>
    <cellStyle name="Обычный 2 8 4 2 3" xfId="4082"/>
    <cellStyle name="Обычный 2 8 4 2 3 2" xfId="8306"/>
    <cellStyle name="Обычный 2 8 4 2 3 2 2" xfId="16754"/>
    <cellStyle name="Обычный 2 8 4 2 3 2 2 2" xfId="33651"/>
    <cellStyle name="Обычный 2 8 4 2 3 2 3" xfId="25203"/>
    <cellStyle name="Обычный 2 8 4 2 3 3" xfId="12530"/>
    <cellStyle name="Обычный 2 8 4 2 3 3 2" xfId="29427"/>
    <cellStyle name="Обычный 2 8 4 2 3 4" xfId="20979"/>
    <cellStyle name="Обычный 2 8 4 2 4" xfId="5490"/>
    <cellStyle name="Обычный 2 8 4 2 4 2" xfId="13938"/>
    <cellStyle name="Обычный 2 8 4 2 4 2 2" xfId="30835"/>
    <cellStyle name="Обычный 2 8 4 2 4 3" xfId="22387"/>
    <cellStyle name="Обычный 2 8 4 2 5" xfId="9714"/>
    <cellStyle name="Обычный 2 8 4 2 5 2" xfId="26611"/>
    <cellStyle name="Обычный 2 8 4 2 6" xfId="18163"/>
    <cellStyle name="Обычный 2 8 4 3" xfId="1970"/>
    <cellStyle name="Обычный 2 8 4 3 2" xfId="6194"/>
    <cellStyle name="Обычный 2 8 4 3 2 2" xfId="14642"/>
    <cellStyle name="Обычный 2 8 4 3 2 2 2" xfId="31539"/>
    <cellStyle name="Обычный 2 8 4 3 2 3" xfId="23091"/>
    <cellStyle name="Обычный 2 8 4 3 3" xfId="10418"/>
    <cellStyle name="Обычный 2 8 4 3 3 2" xfId="27315"/>
    <cellStyle name="Обычный 2 8 4 3 4" xfId="18867"/>
    <cellStyle name="Обычный 2 8 4 4" xfId="3378"/>
    <cellStyle name="Обычный 2 8 4 4 2" xfId="7602"/>
    <cellStyle name="Обычный 2 8 4 4 2 2" xfId="16050"/>
    <cellStyle name="Обычный 2 8 4 4 2 2 2" xfId="32947"/>
    <cellStyle name="Обычный 2 8 4 4 2 3" xfId="24499"/>
    <cellStyle name="Обычный 2 8 4 4 3" xfId="11826"/>
    <cellStyle name="Обычный 2 8 4 4 3 2" xfId="28723"/>
    <cellStyle name="Обычный 2 8 4 4 4" xfId="20275"/>
    <cellStyle name="Обычный 2 8 4 5" xfId="4786"/>
    <cellStyle name="Обычный 2 8 4 5 2" xfId="13234"/>
    <cellStyle name="Обычный 2 8 4 5 2 2" xfId="30131"/>
    <cellStyle name="Обычный 2 8 4 5 3" xfId="21683"/>
    <cellStyle name="Обычный 2 8 4 6" xfId="9010"/>
    <cellStyle name="Обычный 2 8 4 6 2" xfId="25907"/>
    <cellStyle name="Обычный 2 8 4 7" xfId="17459"/>
    <cellStyle name="Обычный 2 8 4 8" xfId="34356"/>
    <cellStyle name="Обычный 2 8 5" xfId="913"/>
    <cellStyle name="Обычный 2 8 5 2" xfId="2322"/>
    <cellStyle name="Обычный 2 8 5 2 2" xfId="6546"/>
    <cellStyle name="Обычный 2 8 5 2 2 2" xfId="14994"/>
    <cellStyle name="Обычный 2 8 5 2 2 2 2" xfId="31891"/>
    <cellStyle name="Обычный 2 8 5 2 2 3" xfId="23443"/>
    <cellStyle name="Обычный 2 8 5 2 3" xfId="10770"/>
    <cellStyle name="Обычный 2 8 5 2 3 2" xfId="27667"/>
    <cellStyle name="Обычный 2 8 5 2 4" xfId="19219"/>
    <cellStyle name="Обычный 2 8 5 3" xfId="3730"/>
    <cellStyle name="Обычный 2 8 5 3 2" xfId="7954"/>
    <cellStyle name="Обычный 2 8 5 3 2 2" xfId="16402"/>
    <cellStyle name="Обычный 2 8 5 3 2 2 2" xfId="33299"/>
    <cellStyle name="Обычный 2 8 5 3 2 3" xfId="24851"/>
    <cellStyle name="Обычный 2 8 5 3 3" xfId="12178"/>
    <cellStyle name="Обычный 2 8 5 3 3 2" xfId="29075"/>
    <cellStyle name="Обычный 2 8 5 3 4" xfId="20627"/>
    <cellStyle name="Обычный 2 8 5 4" xfId="5138"/>
    <cellStyle name="Обычный 2 8 5 4 2" xfId="13586"/>
    <cellStyle name="Обычный 2 8 5 4 2 2" xfId="30483"/>
    <cellStyle name="Обычный 2 8 5 4 3" xfId="22035"/>
    <cellStyle name="Обычный 2 8 5 5" xfId="9362"/>
    <cellStyle name="Обычный 2 8 5 5 2" xfId="26259"/>
    <cellStyle name="Обычный 2 8 5 6" xfId="17811"/>
    <cellStyle name="Обычный 2 8 6" xfId="1618"/>
    <cellStyle name="Обычный 2 8 6 2" xfId="5842"/>
    <cellStyle name="Обычный 2 8 6 2 2" xfId="14290"/>
    <cellStyle name="Обычный 2 8 6 2 2 2" xfId="31187"/>
    <cellStyle name="Обычный 2 8 6 2 3" xfId="22739"/>
    <cellStyle name="Обычный 2 8 6 3" xfId="10066"/>
    <cellStyle name="Обычный 2 8 6 3 2" xfId="26963"/>
    <cellStyle name="Обычный 2 8 6 4" xfId="18515"/>
    <cellStyle name="Обычный 2 8 7" xfId="3026"/>
    <cellStyle name="Обычный 2 8 7 2" xfId="7250"/>
    <cellStyle name="Обычный 2 8 7 2 2" xfId="15698"/>
    <cellStyle name="Обычный 2 8 7 2 2 2" xfId="32595"/>
    <cellStyle name="Обычный 2 8 7 2 3" xfId="24147"/>
    <cellStyle name="Обычный 2 8 7 3" xfId="11474"/>
    <cellStyle name="Обычный 2 8 7 3 2" xfId="28371"/>
    <cellStyle name="Обычный 2 8 7 4" xfId="19923"/>
    <cellStyle name="Обычный 2 8 8" xfId="4434"/>
    <cellStyle name="Обычный 2 8 8 2" xfId="12882"/>
    <cellStyle name="Обычный 2 8 8 2 2" xfId="29779"/>
    <cellStyle name="Обычный 2 8 8 3" xfId="21331"/>
    <cellStyle name="Обычный 2 8 9" xfId="8658"/>
    <cellStyle name="Обычный 2 8 9 2" xfId="25555"/>
    <cellStyle name="Обычный 2 9" xfId="127"/>
    <cellStyle name="Обычный 2 9 10" xfId="34008"/>
    <cellStyle name="Обычный 2 9 2" xfId="128"/>
    <cellStyle name="Обычный 2 9 2 2" xfId="539"/>
    <cellStyle name="Обычный 2 9 2 2 2" xfId="1270"/>
    <cellStyle name="Обычный 2 9 2 2 2 2" xfId="2679"/>
    <cellStyle name="Обычный 2 9 2 2 2 2 2" xfId="6903"/>
    <cellStyle name="Обычный 2 9 2 2 2 2 2 2" xfId="15351"/>
    <cellStyle name="Обычный 2 9 2 2 2 2 2 2 2" xfId="32248"/>
    <cellStyle name="Обычный 2 9 2 2 2 2 2 3" xfId="23800"/>
    <cellStyle name="Обычный 2 9 2 2 2 2 3" xfId="11127"/>
    <cellStyle name="Обычный 2 9 2 2 2 2 3 2" xfId="28024"/>
    <cellStyle name="Обычный 2 9 2 2 2 2 4" xfId="19576"/>
    <cellStyle name="Обычный 2 9 2 2 2 3" xfId="4087"/>
    <cellStyle name="Обычный 2 9 2 2 2 3 2" xfId="8311"/>
    <cellStyle name="Обычный 2 9 2 2 2 3 2 2" xfId="16759"/>
    <cellStyle name="Обычный 2 9 2 2 2 3 2 2 2" xfId="33656"/>
    <cellStyle name="Обычный 2 9 2 2 2 3 2 3" xfId="25208"/>
    <cellStyle name="Обычный 2 9 2 2 2 3 3" xfId="12535"/>
    <cellStyle name="Обычный 2 9 2 2 2 3 3 2" xfId="29432"/>
    <cellStyle name="Обычный 2 9 2 2 2 3 4" xfId="20984"/>
    <cellStyle name="Обычный 2 9 2 2 2 4" xfId="5495"/>
    <cellStyle name="Обычный 2 9 2 2 2 4 2" xfId="13943"/>
    <cellStyle name="Обычный 2 9 2 2 2 4 2 2" xfId="30840"/>
    <cellStyle name="Обычный 2 9 2 2 2 4 3" xfId="22392"/>
    <cellStyle name="Обычный 2 9 2 2 2 5" xfId="9719"/>
    <cellStyle name="Обычный 2 9 2 2 2 5 2" xfId="26616"/>
    <cellStyle name="Обычный 2 9 2 2 2 6" xfId="18168"/>
    <cellStyle name="Обычный 2 9 2 2 3" xfId="1975"/>
    <cellStyle name="Обычный 2 9 2 2 3 2" xfId="6199"/>
    <cellStyle name="Обычный 2 9 2 2 3 2 2" xfId="14647"/>
    <cellStyle name="Обычный 2 9 2 2 3 2 2 2" xfId="31544"/>
    <cellStyle name="Обычный 2 9 2 2 3 2 3" xfId="23096"/>
    <cellStyle name="Обычный 2 9 2 2 3 3" xfId="10423"/>
    <cellStyle name="Обычный 2 9 2 2 3 3 2" xfId="27320"/>
    <cellStyle name="Обычный 2 9 2 2 3 4" xfId="18872"/>
    <cellStyle name="Обычный 2 9 2 2 4" xfId="3383"/>
    <cellStyle name="Обычный 2 9 2 2 4 2" xfId="7607"/>
    <cellStyle name="Обычный 2 9 2 2 4 2 2" xfId="16055"/>
    <cellStyle name="Обычный 2 9 2 2 4 2 2 2" xfId="32952"/>
    <cellStyle name="Обычный 2 9 2 2 4 2 3" xfId="24504"/>
    <cellStyle name="Обычный 2 9 2 2 4 3" xfId="11831"/>
    <cellStyle name="Обычный 2 9 2 2 4 3 2" xfId="28728"/>
    <cellStyle name="Обычный 2 9 2 2 4 4" xfId="20280"/>
    <cellStyle name="Обычный 2 9 2 2 5" xfId="4791"/>
    <cellStyle name="Обычный 2 9 2 2 5 2" xfId="13239"/>
    <cellStyle name="Обычный 2 9 2 2 5 2 2" xfId="30136"/>
    <cellStyle name="Обычный 2 9 2 2 5 3" xfId="21688"/>
    <cellStyle name="Обычный 2 9 2 2 6" xfId="9015"/>
    <cellStyle name="Обычный 2 9 2 2 6 2" xfId="25912"/>
    <cellStyle name="Обычный 2 9 2 2 7" xfId="17464"/>
    <cellStyle name="Обычный 2 9 2 2 8" xfId="34361"/>
    <cellStyle name="Обычный 2 9 2 3" xfId="918"/>
    <cellStyle name="Обычный 2 9 2 3 2" xfId="2327"/>
    <cellStyle name="Обычный 2 9 2 3 2 2" xfId="6551"/>
    <cellStyle name="Обычный 2 9 2 3 2 2 2" xfId="14999"/>
    <cellStyle name="Обычный 2 9 2 3 2 2 2 2" xfId="31896"/>
    <cellStyle name="Обычный 2 9 2 3 2 2 3" xfId="23448"/>
    <cellStyle name="Обычный 2 9 2 3 2 3" xfId="10775"/>
    <cellStyle name="Обычный 2 9 2 3 2 3 2" xfId="27672"/>
    <cellStyle name="Обычный 2 9 2 3 2 4" xfId="19224"/>
    <cellStyle name="Обычный 2 9 2 3 3" xfId="3735"/>
    <cellStyle name="Обычный 2 9 2 3 3 2" xfId="7959"/>
    <cellStyle name="Обычный 2 9 2 3 3 2 2" xfId="16407"/>
    <cellStyle name="Обычный 2 9 2 3 3 2 2 2" xfId="33304"/>
    <cellStyle name="Обычный 2 9 2 3 3 2 3" xfId="24856"/>
    <cellStyle name="Обычный 2 9 2 3 3 3" xfId="12183"/>
    <cellStyle name="Обычный 2 9 2 3 3 3 2" xfId="29080"/>
    <cellStyle name="Обычный 2 9 2 3 3 4" xfId="20632"/>
    <cellStyle name="Обычный 2 9 2 3 4" xfId="5143"/>
    <cellStyle name="Обычный 2 9 2 3 4 2" xfId="13591"/>
    <cellStyle name="Обычный 2 9 2 3 4 2 2" xfId="30488"/>
    <cellStyle name="Обычный 2 9 2 3 4 3" xfId="22040"/>
    <cellStyle name="Обычный 2 9 2 3 5" xfId="9367"/>
    <cellStyle name="Обычный 2 9 2 3 5 2" xfId="26264"/>
    <cellStyle name="Обычный 2 9 2 3 6" xfId="17816"/>
    <cellStyle name="Обычный 2 9 2 4" xfId="1623"/>
    <cellStyle name="Обычный 2 9 2 4 2" xfId="5847"/>
    <cellStyle name="Обычный 2 9 2 4 2 2" xfId="14295"/>
    <cellStyle name="Обычный 2 9 2 4 2 2 2" xfId="31192"/>
    <cellStyle name="Обычный 2 9 2 4 2 3" xfId="22744"/>
    <cellStyle name="Обычный 2 9 2 4 3" xfId="10071"/>
    <cellStyle name="Обычный 2 9 2 4 3 2" xfId="26968"/>
    <cellStyle name="Обычный 2 9 2 4 4" xfId="18520"/>
    <cellStyle name="Обычный 2 9 2 5" xfId="3031"/>
    <cellStyle name="Обычный 2 9 2 5 2" xfId="7255"/>
    <cellStyle name="Обычный 2 9 2 5 2 2" xfId="15703"/>
    <cellStyle name="Обычный 2 9 2 5 2 2 2" xfId="32600"/>
    <cellStyle name="Обычный 2 9 2 5 2 3" xfId="24152"/>
    <cellStyle name="Обычный 2 9 2 5 3" xfId="11479"/>
    <cellStyle name="Обычный 2 9 2 5 3 2" xfId="28376"/>
    <cellStyle name="Обычный 2 9 2 5 4" xfId="19928"/>
    <cellStyle name="Обычный 2 9 2 6" xfId="4439"/>
    <cellStyle name="Обычный 2 9 2 6 2" xfId="12887"/>
    <cellStyle name="Обычный 2 9 2 6 2 2" xfId="29784"/>
    <cellStyle name="Обычный 2 9 2 6 3" xfId="21336"/>
    <cellStyle name="Обычный 2 9 2 7" xfId="8663"/>
    <cellStyle name="Обычный 2 9 2 7 2" xfId="25560"/>
    <cellStyle name="Обычный 2 9 2 8" xfId="17112"/>
    <cellStyle name="Обычный 2 9 2 9" xfId="34009"/>
    <cellStyle name="Обычный 2 9 3" xfId="538"/>
    <cellStyle name="Обычный 2 9 3 2" xfId="1269"/>
    <cellStyle name="Обычный 2 9 3 2 2" xfId="2678"/>
    <cellStyle name="Обычный 2 9 3 2 2 2" xfId="6902"/>
    <cellStyle name="Обычный 2 9 3 2 2 2 2" xfId="15350"/>
    <cellStyle name="Обычный 2 9 3 2 2 2 2 2" xfId="32247"/>
    <cellStyle name="Обычный 2 9 3 2 2 2 3" xfId="23799"/>
    <cellStyle name="Обычный 2 9 3 2 2 3" xfId="11126"/>
    <cellStyle name="Обычный 2 9 3 2 2 3 2" xfId="28023"/>
    <cellStyle name="Обычный 2 9 3 2 2 4" xfId="19575"/>
    <cellStyle name="Обычный 2 9 3 2 3" xfId="4086"/>
    <cellStyle name="Обычный 2 9 3 2 3 2" xfId="8310"/>
    <cellStyle name="Обычный 2 9 3 2 3 2 2" xfId="16758"/>
    <cellStyle name="Обычный 2 9 3 2 3 2 2 2" xfId="33655"/>
    <cellStyle name="Обычный 2 9 3 2 3 2 3" xfId="25207"/>
    <cellStyle name="Обычный 2 9 3 2 3 3" xfId="12534"/>
    <cellStyle name="Обычный 2 9 3 2 3 3 2" xfId="29431"/>
    <cellStyle name="Обычный 2 9 3 2 3 4" xfId="20983"/>
    <cellStyle name="Обычный 2 9 3 2 4" xfId="5494"/>
    <cellStyle name="Обычный 2 9 3 2 4 2" xfId="13942"/>
    <cellStyle name="Обычный 2 9 3 2 4 2 2" xfId="30839"/>
    <cellStyle name="Обычный 2 9 3 2 4 3" xfId="22391"/>
    <cellStyle name="Обычный 2 9 3 2 5" xfId="9718"/>
    <cellStyle name="Обычный 2 9 3 2 5 2" xfId="26615"/>
    <cellStyle name="Обычный 2 9 3 2 6" xfId="18167"/>
    <cellStyle name="Обычный 2 9 3 3" xfId="1974"/>
    <cellStyle name="Обычный 2 9 3 3 2" xfId="6198"/>
    <cellStyle name="Обычный 2 9 3 3 2 2" xfId="14646"/>
    <cellStyle name="Обычный 2 9 3 3 2 2 2" xfId="31543"/>
    <cellStyle name="Обычный 2 9 3 3 2 3" xfId="23095"/>
    <cellStyle name="Обычный 2 9 3 3 3" xfId="10422"/>
    <cellStyle name="Обычный 2 9 3 3 3 2" xfId="27319"/>
    <cellStyle name="Обычный 2 9 3 3 4" xfId="18871"/>
    <cellStyle name="Обычный 2 9 3 4" xfId="3382"/>
    <cellStyle name="Обычный 2 9 3 4 2" xfId="7606"/>
    <cellStyle name="Обычный 2 9 3 4 2 2" xfId="16054"/>
    <cellStyle name="Обычный 2 9 3 4 2 2 2" xfId="32951"/>
    <cellStyle name="Обычный 2 9 3 4 2 3" xfId="24503"/>
    <cellStyle name="Обычный 2 9 3 4 3" xfId="11830"/>
    <cellStyle name="Обычный 2 9 3 4 3 2" xfId="28727"/>
    <cellStyle name="Обычный 2 9 3 4 4" xfId="20279"/>
    <cellStyle name="Обычный 2 9 3 5" xfId="4790"/>
    <cellStyle name="Обычный 2 9 3 5 2" xfId="13238"/>
    <cellStyle name="Обычный 2 9 3 5 2 2" xfId="30135"/>
    <cellStyle name="Обычный 2 9 3 5 3" xfId="21687"/>
    <cellStyle name="Обычный 2 9 3 6" xfId="9014"/>
    <cellStyle name="Обычный 2 9 3 6 2" xfId="25911"/>
    <cellStyle name="Обычный 2 9 3 7" xfId="17463"/>
    <cellStyle name="Обычный 2 9 3 8" xfId="34360"/>
    <cellStyle name="Обычный 2 9 4" xfId="917"/>
    <cellStyle name="Обычный 2 9 4 2" xfId="2326"/>
    <cellStyle name="Обычный 2 9 4 2 2" xfId="6550"/>
    <cellStyle name="Обычный 2 9 4 2 2 2" xfId="14998"/>
    <cellStyle name="Обычный 2 9 4 2 2 2 2" xfId="31895"/>
    <cellStyle name="Обычный 2 9 4 2 2 3" xfId="23447"/>
    <cellStyle name="Обычный 2 9 4 2 3" xfId="10774"/>
    <cellStyle name="Обычный 2 9 4 2 3 2" xfId="27671"/>
    <cellStyle name="Обычный 2 9 4 2 4" xfId="19223"/>
    <cellStyle name="Обычный 2 9 4 3" xfId="3734"/>
    <cellStyle name="Обычный 2 9 4 3 2" xfId="7958"/>
    <cellStyle name="Обычный 2 9 4 3 2 2" xfId="16406"/>
    <cellStyle name="Обычный 2 9 4 3 2 2 2" xfId="33303"/>
    <cellStyle name="Обычный 2 9 4 3 2 3" xfId="24855"/>
    <cellStyle name="Обычный 2 9 4 3 3" xfId="12182"/>
    <cellStyle name="Обычный 2 9 4 3 3 2" xfId="29079"/>
    <cellStyle name="Обычный 2 9 4 3 4" xfId="20631"/>
    <cellStyle name="Обычный 2 9 4 4" xfId="5142"/>
    <cellStyle name="Обычный 2 9 4 4 2" xfId="13590"/>
    <cellStyle name="Обычный 2 9 4 4 2 2" xfId="30487"/>
    <cellStyle name="Обычный 2 9 4 4 3" xfId="22039"/>
    <cellStyle name="Обычный 2 9 4 5" xfId="9366"/>
    <cellStyle name="Обычный 2 9 4 5 2" xfId="26263"/>
    <cellStyle name="Обычный 2 9 4 6" xfId="17815"/>
    <cellStyle name="Обычный 2 9 5" xfId="1622"/>
    <cellStyle name="Обычный 2 9 5 2" xfId="5846"/>
    <cellStyle name="Обычный 2 9 5 2 2" xfId="14294"/>
    <cellStyle name="Обычный 2 9 5 2 2 2" xfId="31191"/>
    <cellStyle name="Обычный 2 9 5 2 3" xfId="22743"/>
    <cellStyle name="Обычный 2 9 5 3" xfId="10070"/>
    <cellStyle name="Обычный 2 9 5 3 2" xfId="26967"/>
    <cellStyle name="Обычный 2 9 5 4" xfId="18519"/>
    <cellStyle name="Обычный 2 9 6" xfId="3030"/>
    <cellStyle name="Обычный 2 9 6 2" xfId="7254"/>
    <cellStyle name="Обычный 2 9 6 2 2" xfId="15702"/>
    <cellStyle name="Обычный 2 9 6 2 2 2" xfId="32599"/>
    <cellStyle name="Обычный 2 9 6 2 3" xfId="24151"/>
    <cellStyle name="Обычный 2 9 6 3" xfId="11478"/>
    <cellStyle name="Обычный 2 9 6 3 2" xfId="28375"/>
    <cellStyle name="Обычный 2 9 6 4" xfId="19927"/>
    <cellStyle name="Обычный 2 9 7" xfId="4438"/>
    <cellStyle name="Обычный 2 9 7 2" xfId="12886"/>
    <cellStyle name="Обычный 2 9 7 2 2" xfId="29783"/>
    <cellStyle name="Обычный 2 9 7 3" xfId="21335"/>
    <cellStyle name="Обычный 2 9 8" xfId="8662"/>
    <cellStyle name="Обычный 2 9 8 2" xfId="25559"/>
    <cellStyle name="Обычный 2 9 9" xfId="17111"/>
    <cellStyle name="Обычный 2_Отчет за 2015 год" xfId="129"/>
    <cellStyle name="Обычный 3" xfId="130"/>
    <cellStyle name="Обычный 3 10" xfId="540"/>
    <cellStyle name="Обычный 3 10 2" xfId="1271"/>
    <cellStyle name="Обычный 3 10 2 2" xfId="2680"/>
    <cellStyle name="Обычный 3 10 2 2 2" xfId="6904"/>
    <cellStyle name="Обычный 3 10 2 2 2 2" xfId="15352"/>
    <cellStyle name="Обычный 3 10 2 2 2 2 2" xfId="32249"/>
    <cellStyle name="Обычный 3 10 2 2 2 3" xfId="23801"/>
    <cellStyle name="Обычный 3 10 2 2 3" xfId="11128"/>
    <cellStyle name="Обычный 3 10 2 2 3 2" xfId="28025"/>
    <cellStyle name="Обычный 3 10 2 2 4" xfId="19577"/>
    <cellStyle name="Обычный 3 10 2 3" xfId="4088"/>
    <cellStyle name="Обычный 3 10 2 3 2" xfId="8312"/>
    <cellStyle name="Обычный 3 10 2 3 2 2" xfId="16760"/>
    <cellStyle name="Обычный 3 10 2 3 2 2 2" xfId="33657"/>
    <cellStyle name="Обычный 3 10 2 3 2 3" xfId="25209"/>
    <cellStyle name="Обычный 3 10 2 3 3" xfId="12536"/>
    <cellStyle name="Обычный 3 10 2 3 3 2" xfId="29433"/>
    <cellStyle name="Обычный 3 10 2 3 4" xfId="20985"/>
    <cellStyle name="Обычный 3 10 2 4" xfId="5496"/>
    <cellStyle name="Обычный 3 10 2 4 2" xfId="13944"/>
    <cellStyle name="Обычный 3 10 2 4 2 2" xfId="30841"/>
    <cellStyle name="Обычный 3 10 2 4 3" xfId="22393"/>
    <cellStyle name="Обычный 3 10 2 5" xfId="9720"/>
    <cellStyle name="Обычный 3 10 2 5 2" xfId="26617"/>
    <cellStyle name="Обычный 3 10 2 6" xfId="18169"/>
    <cellStyle name="Обычный 3 10 3" xfId="1976"/>
    <cellStyle name="Обычный 3 10 3 2" xfId="6200"/>
    <cellStyle name="Обычный 3 10 3 2 2" xfId="14648"/>
    <cellStyle name="Обычный 3 10 3 2 2 2" xfId="31545"/>
    <cellStyle name="Обычный 3 10 3 2 3" xfId="23097"/>
    <cellStyle name="Обычный 3 10 3 3" xfId="10424"/>
    <cellStyle name="Обычный 3 10 3 3 2" xfId="27321"/>
    <cellStyle name="Обычный 3 10 3 4" xfId="18873"/>
    <cellStyle name="Обычный 3 10 4" xfId="3384"/>
    <cellStyle name="Обычный 3 10 4 2" xfId="7608"/>
    <cellStyle name="Обычный 3 10 4 2 2" xfId="16056"/>
    <cellStyle name="Обычный 3 10 4 2 2 2" xfId="32953"/>
    <cellStyle name="Обычный 3 10 4 2 3" xfId="24505"/>
    <cellStyle name="Обычный 3 10 4 3" xfId="11832"/>
    <cellStyle name="Обычный 3 10 4 3 2" xfId="28729"/>
    <cellStyle name="Обычный 3 10 4 4" xfId="20281"/>
    <cellStyle name="Обычный 3 10 5" xfId="4792"/>
    <cellStyle name="Обычный 3 10 5 2" xfId="13240"/>
    <cellStyle name="Обычный 3 10 5 2 2" xfId="30137"/>
    <cellStyle name="Обычный 3 10 5 3" xfId="21689"/>
    <cellStyle name="Обычный 3 10 6" xfId="9016"/>
    <cellStyle name="Обычный 3 10 6 2" xfId="25913"/>
    <cellStyle name="Обычный 3 10 7" xfId="17465"/>
    <cellStyle name="Обычный 3 10 8" xfId="34362"/>
    <cellStyle name="Обычный 3 11" xfId="919"/>
    <cellStyle name="Обычный 3 11 2" xfId="2328"/>
    <cellStyle name="Обычный 3 11 2 2" xfId="6552"/>
    <cellStyle name="Обычный 3 11 2 2 2" xfId="15000"/>
    <cellStyle name="Обычный 3 11 2 2 2 2" xfId="31897"/>
    <cellStyle name="Обычный 3 11 2 2 3" xfId="23449"/>
    <cellStyle name="Обычный 3 11 2 3" xfId="10776"/>
    <cellStyle name="Обычный 3 11 2 3 2" xfId="27673"/>
    <cellStyle name="Обычный 3 11 2 4" xfId="19225"/>
    <cellStyle name="Обычный 3 11 3" xfId="3736"/>
    <cellStyle name="Обычный 3 11 3 2" xfId="7960"/>
    <cellStyle name="Обычный 3 11 3 2 2" xfId="16408"/>
    <cellStyle name="Обычный 3 11 3 2 2 2" xfId="33305"/>
    <cellStyle name="Обычный 3 11 3 2 3" xfId="24857"/>
    <cellStyle name="Обычный 3 11 3 3" xfId="12184"/>
    <cellStyle name="Обычный 3 11 3 3 2" xfId="29081"/>
    <cellStyle name="Обычный 3 11 3 4" xfId="20633"/>
    <cellStyle name="Обычный 3 11 4" xfId="5144"/>
    <cellStyle name="Обычный 3 11 4 2" xfId="13592"/>
    <cellStyle name="Обычный 3 11 4 2 2" xfId="30489"/>
    <cellStyle name="Обычный 3 11 4 3" xfId="22041"/>
    <cellStyle name="Обычный 3 11 5" xfId="9368"/>
    <cellStyle name="Обычный 3 11 5 2" xfId="26265"/>
    <cellStyle name="Обычный 3 11 6" xfId="17817"/>
    <cellStyle name="Обычный 3 12" xfId="1624"/>
    <cellStyle name="Обычный 3 12 2" xfId="5848"/>
    <cellStyle name="Обычный 3 12 2 2" xfId="14296"/>
    <cellStyle name="Обычный 3 12 2 2 2" xfId="31193"/>
    <cellStyle name="Обычный 3 12 2 3" xfId="22745"/>
    <cellStyle name="Обычный 3 12 3" xfId="10072"/>
    <cellStyle name="Обычный 3 12 3 2" xfId="26969"/>
    <cellStyle name="Обычный 3 12 4" xfId="18521"/>
    <cellStyle name="Обычный 3 13" xfId="3032"/>
    <cellStyle name="Обычный 3 13 2" xfId="7256"/>
    <cellStyle name="Обычный 3 13 2 2" xfId="15704"/>
    <cellStyle name="Обычный 3 13 2 2 2" xfId="32601"/>
    <cellStyle name="Обычный 3 13 2 3" xfId="24153"/>
    <cellStyle name="Обычный 3 13 3" xfId="11480"/>
    <cellStyle name="Обычный 3 13 3 2" xfId="28377"/>
    <cellStyle name="Обычный 3 13 4" xfId="19929"/>
    <cellStyle name="Обычный 3 14" xfId="4440"/>
    <cellStyle name="Обычный 3 14 2" xfId="12888"/>
    <cellStyle name="Обычный 3 14 2 2" xfId="29785"/>
    <cellStyle name="Обычный 3 14 3" xfId="21337"/>
    <cellStyle name="Обычный 3 15" xfId="8664"/>
    <cellStyle name="Обычный 3 15 2" xfId="25561"/>
    <cellStyle name="Обычный 3 16" xfId="17113"/>
    <cellStyle name="Обычный 3 17" xfId="34010"/>
    <cellStyle name="Обычный 3 2" xfId="131"/>
    <cellStyle name="Обычный 3 2 10" xfId="3033"/>
    <cellStyle name="Обычный 3 2 10 2" xfId="7257"/>
    <cellStyle name="Обычный 3 2 10 2 2" xfId="15705"/>
    <cellStyle name="Обычный 3 2 10 2 2 2" xfId="32602"/>
    <cellStyle name="Обычный 3 2 10 2 3" xfId="24154"/>
    <cellStyle name="Обычный 3 2 10 3" xfId="11481"/>
    <cellStyle name="Обычный 3 2 10 3 2" xfId="28378"/>
    <cellStyle name="Обычный 3 2 10 4" xfId="19930"/>
    <cellStyle name="Обычный 3 2 11" xfId="4441"/>
    <cellStyle name="Обычный 3 2 11 2" xfId="12889"/>
    <cellStyle name="Обычный 3 2 11 2 2" xfId="29786"/>
    <cellStyle name="Обычный 3 2 11 3" xfId="21338"/>
    <cellStyle name="Обычный 3 2 12" xfId="8665"/>
    <cellStyle name="Обычный 3 2 12 2" xfId="25562"/>
    <cellStyle name="Обычный 3 2 13" xfId="17114"/>
    <cellStyle name="Обычный 3 2 14" xfId="34011"/>
    <cellStyle name="Обычный 3 2 2" xfId="132"/>
    <cellStyle name="Обычный 3 2 2 10" xfId="4442"/>
    <cellStyle name="Обычный 3 2 2 10 2" xfId="12890"/>
    <cellStyle name="Обычный 3 2 2 10 2 2" xfId="29787"/>
    <cellStyle name="Обычный 3 2 2 10 3" xfId="21339"/>
    <cellStyle name="Обычный 3 2 2 11" xfId="8666"/>
    <cellStyle name="Обычный 3 2 2 11 2" xfId="25563"/>
    <cellStyle name="Обычный 3 2 2 12" xfId="17115"/>
    <cellStyle name="Обычный 3 2 2 13" xfId="34012"/>
    <cellStyle name="Обычный 3 2 2 2" xfId="133"/>
    <cellStyle name="Обычный 3 2 2 2 10" xfId="8667"/>
    <cellStyle name="Обычный 3 2 2 2 10 2" xfId="25564"/>
    <cellStyle name="Обычный 3 2 2 2 11" xfId="17116"/>
    <cellStyle name="Обычный 3 2 2 2 12" xfId="34013"/>
    <cellStyle name="Обычный 3 2 2 2 2" xfId="134"/>
    <cellStyle name="Обычный 3 2 2 2 2 10" xfId="17117"/>
    <cellStyle name="Обычный 3 2 2 2 2 11" xfId="34014"/>
    <cellStyle name="Обычный 3 2 2 2 2 2" xfId="135"/>
    <cellStyle name="Обычный 3 2 2 2 2 2 10" xfId="34015"/>
    <cellStyle name="Обычный 3 2 2 2 2 2 2" xfId="136"/>
    <cellStyle name="Обычный 3 2 2 2 2 2 2 2" xfId="546"/>
    <cellStyle name="Обычный 3 2 2 2 2 2 2 2 2" xfId="1277"/>
    <cellStyle name="Обычный 3 2 2 2 2 2 2 2 2 2" xfId="2686"/>
    <cellStyle name="Обычный 3 2 2 2 2 2 2 2 2 2 2" xfId="6910"/>
    <cellStyle name="Обычный 3 2 2 2 2 2 2 2 2 2 2 2" xfId="15358"/>
    <cellStyle name="Обычный 3 2 2 2 2 2 2 2 2 2 2 2 2" xfId="32255"/>
    <cellStyle name="Обычный 3 2 2 2 2 2 2 2 2 2 2 3" xfId="23807"/>
    <cellStyle name="Обычный 3 2 2 2 2 2 2 2 2 2 3" xfId="11134"/>
    <cellStyle name="Обычный 3 2 2 2 2 2 2 2 2 2 3 2" xfId="28031"/>
    <cellStyle name="Обычный 3 2 2 2 2 2 2 2 2 2 4" xfId="19583"/>
    <cellStyle name="Обычный 3 2 2 2 2 2 2 2 2 3" xfId="4094"/>
    <cellStyle name="Обычный 3 2 2 2 2 2 2 2 2 3 2" xfId="8318"/>
    <cellStyle name="Обычный 3 2 2 2 2 2 2 2 2 3 2 2" xfId="16766"/>
    <cellStyle name="Обычный 3 2 2 2 2 2 2 2 2 3 2 2 2" xfId="33663"/>
    <cellStyle name="Обычный 3 2 2 2 2 2 2 2 2 3 2 3" xfId="25215"/>
    <cellStyle name="Обычный 3 2 2 2 2 2 2 2 2 3 3" xfId="12542"/>
    <cellStyle name="Обычный 3 2 2 2 2 2 2 2 2 3 3 2" xfId="29439"/>
    <cellStyle name="Обычный 3 2 2 2 2 2 2 2 2 3 4" xfId="20991"/>
    <cellStyle name="Обычный 3 2 2 2 2 2 2 2 2 4" xfId="5502"/>
    <cellStyle name="Обычный 3 2 2 2 2 2 2 2 2 4 2" xfId="13950"/>
    <cellStyle name="Обычный 3 2 2 2 2 2 2 2 2 4 2 2" xfId="30847"/>
    <cellStyle name="Обычный 3 2 2 2 2 2 2 2 2 4 3" xfId="22399"/>
    <cellStyle name="Обычный 3 2 2 2 2 2 2 2 2 5" xfId="9726"/>
    <cellStyle name="Обычный 3 2 2 2 2 2 2 2 2 5 2" xfId="26623"/>
    <cellStyle name="Обычный 3 2 2 2 2 2 2 2 2 6" xfId="18175"/>
    <cellStyle name="Обычный 3 2 2 2 2 2 2 2 3" xfId="1982"/>
    <cellStyle name="Обычный 3 2 2 2 2 2 2 2 3 2" xfId="6206"/>
    <cellStyle name="Обычный 3 2 2 2 2 2 2 2 3 2 2" xfId="14654"/>
    <cellStyle name="Обычный 3 2 2 2 2 2 2 2 3 2 2 2" xfId="31551"/>
    <cellStyle name="Обычный 3 2 2 2 2 2 2 2 3 2 3" xfId="23103"/>
    <cellStyle name="Обычный 3 2 2 2 2 2 2 2 3 3" xfId="10430"/>
    <cellStyle name="Обычный 3 2 2 2 2 2 2 2 3 3 2" xfId="27327"/>
    <cellStyle name="Обычный 3 2 2 2 2 2 2 2 3 4" xfId="18879"/>
    <cellStyle name="Обычный 3 2 2 2 2 2 2 2 4" xfId="3390"/>
    <cellStyle name="Обычный 3 2 2 2 2 2 2 2 4 2" xfId="7614"/>
    <cellStyle name="Обычный 3 2 2 2 2 2 2 2 4 2 2" xfId="16062"/>
    <cellStyle name="Обычный 3 2 2 2 2 2 2 2 4 2 2 2" xfId="32959"/>
    <cellStyle name="Обычный 3 2 2 2 2 2 2 2 4 2 3" xfId="24511"/>
    <cellStyle name="Обычный 3 2 2 2 2 2 2 2 4 3" xfId="11838"/>
    <cellStyle name="Обычный 3 2 2 2 2 2 2 2 4 3 2" xfId="28735"/>
    <cellStyle name="Обычный 3 2 2 2 2 2 2 2 4 4" xfId="20287"/>
    <cellStyle name="Обычный 3 2 2 2 2 2 2 2 5" xfId="4798"/>
    <cellStyle name="Обычный 3 2 2 2 2 2 2 2 5 2" xfId="13246"/>
    <cellStyle name="Обычный 3 2 2 2 2 2 2 2 5 2 2" xfId="30143"/>
    <cellStyle name="Обычный 3 2 2 2 2 2 2 2 5 3" xfId="21695"/>
    <cellStyle name="Обычный 3 2 2 2 2 2 2 2 6" xfId="9022"/>
    <cellStyle name="Обычный 3 2 2 2 2 2 2 2 6 2" xfId="25919"/>
    <cellStyle name="Обычный 3 2 2 2 2 2 2 2 7" xfId="17471"/>
    <cellStyle name="Обычный 3 2 2 2 2 2 2 2 8" xfId="34368"/>
    <cellStyle name="Обычный 3 2 2 2 2 2 2 3" xfId="925"/>
    <cellStyle name="Обычный 3 2 2 2 2 2 2 3 2" xfId="2334"/>
    <cellStyle name="Обычный 3 2 2 2 2 2 2 3 2 2" xfId="6558"/>
    <cellStyle name="Обычный 3 2 2 2 2 2 2 3 2 2 2" xfId="15006"/>
    <cellStyle name="Обычный 3 2 2 2 2 2 2 3 2 2 2 2" xfId="31903"/>
    <cellStyle name="Обычный 3 2 2 2 2 2 2 3 2 2 3" xfId="23455"/>
    <cellStyle name="Обычный 3 2 2 2 2 2 2 3 2 3" xfId="10782"/>
    <cellStyle name="Обычный 3 2 2 2 2 2 2 3 2 3 2" xfId="27679"/>
    <cellStyle name="Обычный 3 2 2 2 2 2 2 3 2 4" xfId="19231"/>
    <cellStyle name="Обычный 3 2 2 2 2 2 2 3 3" xfId="3742"/>
    <cellStyle name="Обычный 3 2 2 2 2 2 2 3 3 2" xfId="7966"/>
    <cellStyle name="Обычный 3 2 2 2 2 2 2 3 3 2 2" xfId="16414"/>
    <cellStyle name="Обычный 3 2 2 2 2 2 2 3 3 2 2 2" xfId="33311"/>
    <cellStyle name="Обычный 3 2 2 2 2 2 2 3 3 2 3" xfId="24863"/>
    <cellStyle name="Обычный 3 2 2 2 2 2 2 3 3 3" xfId="12190"/>
    <cellStyle name="Обычный 3 2 2 2 2 2 2 3 3 3 2" xfId="29087"/>
    <cellStyle name="Обычный 3 2 2 2 2 2 2 3 3 4" xfId="20639"/>
    <cellStyle name="Обычный 3 2 2 2 2 2 2 3 4" xfId="5150"/>
    <cellStyle name="Обычный 3 2 2 2 2 2 2 3 4 2" xfId="13598"/>
    <cellStyle name="Обычный 3 2 2 2 2 2 2 3 4 2 2" xfId="30495"/>
    <cellStyle name="Обычный 3 2 2 2 2 2 2 3 4 3" xfId="22047"/>
    <cellStyle name="Обычный 3 2 2 2 2 2 2 3 5" xfId="9374"/>
    <cellStyle name="Обычный 3 2 2 2 2 2 2 3 5 2" xfId="26271"/>
    <cellStyle name="Обычный 3 2 2 2 2 2 2 3 6" xfId="17823"/>
    <cellStyle name="Обычный 3 2 2 2 2 2 2 4" xfId="1630"/>
    <cellStyle name="Обычный 3 2 2 2 2 2 2 4 2" xfId="5854"/>
    <cellStyle name="Обычный 3 2 2 2 2 2 2 4 2 2" xfId="14302"/>
    <cellStyle name="Обычный 3 2 2 2 2 2 2 4 2 2 2" xfId="31199"/>
    <cellStyle name="Обычный 3 2 2 2 2 2 2 4 2 3" xfId="22751"/>
    <cellStyle name="Обычный 3 2 2 2 2 2 2 4 3" xfId="10078"/>
    <cellStyle name="Обычный 3 2 2 2 2 2 2 4 3 2" xfId="26975"/>
    <cellStyle name="Обычный 3 2 2 2 2 2 2 4 4" xfId="18527"/>
    <cellStyle name="Обычный 3 2 2 2 2 2 2 5" xfId="3038"/>
    <cellStyle name="Обычный 3 2 2 2 2 2 2 5 2" xfId="7262"/>
    <cellStyle name="Обычный 3 2 2 2 2 2 2 5 2 2" xfId="15710"/>
    <cellStyle name="Обычный 3 2 2 2 2 2 2 5 2 2 2" xfId="32607"/>
    <cellStyle name="Обычный 3 2 2 2 2 2 2 5 2 3" xfId="24159"/>
    <cellStyle name="Обычный 3 2 2 2 2 2 2 5 3" xfId="11486"/>
    <cellStyle name="Обычный 3 2 2 2 2 2 2 5 3 2" xfId="28383"/>
    <cellStyle name="Обычный 3 2 2 2 2 2 2 5 4" xfId="19935"/>
    <cellStyle name="Обычный 3 2 2 2 2 2 2 6" xfId="4446"/>
    <cellStyle name="Обычный 3 2 2 2 2 2 2 6 2" xfId="12894"/>
    <cellStyle name="Обычный 3 2 2 2 2 2 2 6 2 2" xfId="29791"/>
    <cellStyle name="Обычный 3 2 2 2 2 2 2 6 3" xfId="21343"/>
    <cellStyle name="Обычный 3 2 2 2 2 2 2 7" xfId="8670"/>
    <cellStyle name="Обычный 3 2 2 2 2 2 2 7 2" xfId="25567"/>
    <cellStyle name="Обычный 3 2 2 2 2 2 2 8" xfId="17119"/>
    <cellStyle name="Обычный 3 2 2 2 2 2 2 9" xfId="34016"/>
    <cellStyle name="Обычный 3 2 2 2 2 2 3" xfId="545"/>
    <cellStyle name="Обычный 3 2 2 2 2 2 3 2" xfId="1276"/>
    <cellStyle name="Обычный 3 2 2 2 2 2 3 2 2" xfId="2685"/>
    <cellStyle name="Обычный 3 2 2 2 2 2 3 2 2 2" xfId="6909"/>
    <cellStyle name="Обычный 3 2 2 2 2 2 3 2 2 2 2" xfId="15357"/>
    <cellStyle name="Обычный 3 2 2 2 2 2 3 2 2 2 2 2" xfId="32254"/>
    <cellStyle name="Обычный 3 2 2 2 2 2 3 2 2 2 3" xfId="23806"/>
    <cellStyle name="Обычный 3 2 2 2 2 2 3 2 2 3" xfId="11133"/>
    <cellStyle name="Обычный 3 2 2 2 2 2 3 2 2 3 2" xfId="28030"/>
    <cellStyle name="Обычный 3 2 2 2 2 2 3 2 2 4" xfId="19582"/>
    <cellStyle name="Обычный 3 2 2 2 2 2 3 2 3" xfId="4093"/>
    <cellStyle name="Обычный 3 2 2 2 2 2 3 2 3 2" xfId="8317"/>
    <cellStyle name="Обычный 3 2 2 2 2 2 3 2 3 2 2" xfId="16765"/>
    <cellStyle name="Обычный 3 2 2 2 2 2 3 2 3 2 2 2" xfId="33662"/>
    <cellStyle name="Обычный 3 2 2 2 2 2 3 2 3 2 3" xfId="25214"/>
    <cellStyle name="Обычный 3 2 2 2 2 2 3 2 3 3" xfId="12541"/>
    <cellStyle name="Обычный 3 2 2 2 2 2 3 2 3 3 2" xfId="29438"/>
    <cellStyle name="Обычный 3 2 2 2 2 2 3 2 3 4" xfId="20990"/>
    <cellStyle name="Обычный 3 2 2 2 2 2 3 2 4" xfId="5501"/>
    <cellStyle name="Обычный 3 2 2 2 2 2 3 2 4 2" xfId="13949"/>
    <cellStyle name="Обычный 3 2 2 2 2 2 3 2 4 2 2" xfId="30846"/>
    <cellStyle name="Обычный 3 2 2 2 2 2 3 2 4 3" xfId="22398"/>
    <cellStyle name="Обычный 3 2 2 2 2 2 3 2 5" xfId="9725"/>
    <cellStyle name="Обычный 3 2 2 2 2 2 3 2 5 2" xfId="26622"/>
    <cellStyle name="Обычный 3 2 2 2 2 2 3 2 6" xfId="18174"/>
    <cellStyle name="Обычный 3 2 2 2 2 2 3 3" xfId="1981"/>
    <cellStyle name="Обычный 3 2 2 2 2 2 3 3 2" xfId="6205"/>
    <cellStyle name="Обычный 3 2 2 2 2 2 3 3 2 2" xfId="14653"/>
    <cellStyle name="Обычный 3 2 2 2 2 2 3 3 2 2 2" xfId="31550"/>
    <cellStyle name="Обычный 3 2 2 2 2 2 3 3 2 3" xfId="23102"/>
    <cellStyle name="Обычный 3 2 2 2 2 2 3 3 3" xfId="10429"/>
    <cellStyle name="Обычный 3 2 2 2 2 2 3 3 3 2" xfId="27326"/>
    <cellStyle name="Обычный 3 2 2 2 2 2 3 3 4" xfId="18878"/>
    <cellStyle name="Обычный 3 2 2 2 2 2 3 4" xfId="3389"/>
    <cellStyle name="Обычный 3 2 2 2 2 2 3 4 2" xfId="7613"/>
    <cellStyle name="Обычный 3 2 2 2 2 2 3 4 2 2" xfId="16061"/>
    <cellStyle name="Обычный 3 2 2 2 2 2 3 4 2 2 2" xfId="32958"/>
    <cellStyle name="Обычный 3 2 2 2 2 2 3 4 2 3" xfId="24510"/>
    <cellStyle name="Обычный 3 2 2 2 2 2 3 4 3" xfId="11837"/>
    <cellStyle name="Обычный 3 2 2 2 2 2 3 4 3 2" xfId="28734"/>
    <cellStyle name="Обычный 3 2 2 2 2 2 3 4 4" xfId="20286"/>
    <cellStyle name="Обычный 3 2 2 2 2 2 3 5" xfId="4797"/>
    <cellStyle name="Обычный 3 2 2 2 2 2 3 5 2" xfId="13245"/>
    <cellStyle name="Обычный 3 2 2 2 2 2 3 5 2 2" xfId="30142"/>
    <cellStyle name="Обычный 3 2 2 2 2 2 3 5 3" xfId="21694"/>
    <cellStyle name="Обычный 3 2 2 2 2 2 3 6" xfId="9021"/>
    <cellStyle name="Обычный 3 2 2 2 2 2 3 6 2" xfId="25918"/>
    <cellStyle name="Обычный 3 2 2 2 2 2 3 7" xfId="17470"/>
    <cellStyle name="Обычный 3 2 2 2 2 2 3 8" xfId="34367"/>
    <cellStyle name="Обычный 3 2 2 2 2 2 4" xfId="924"/>
    <cellStyle name="Обычный 3 2 2 2 2 2 4 2" xfId="2333"/>
    <cellStyle name="Обычный 3 2 2 2 2 2 4 2 2" xfId="6557"/>
    <cellStyle name="Обычный 3 2 2 2 2 2 4 2 2 2" xfId="15005"/>
    <cellStyle name="Обычный 3 2 2 2 2 2 4 2 2 2 2" xfId="31902"/>
    <cellStyle name="Обычный 3 2 2 2 2 2 4 2 2 3" xfId="23454"/>
    <cellStyle name="Обычный 3 2 2 2 2 2 4 2 3" xfId="10781"/>
    <cellStyle name="Обычный 3 2 2 2 2 2 4 2 3 2" xfId="27678"/>
    <cellStyle name="Обычный 3 2 2 2 2 2 4 2 4" xfId="19230"/>
    <cellStyle name="Обычный 3 2 2 2 2 2 4 3" xfId="3741"/>
    <cellStyle name="Обычный 3 2 2 2 2 2 4 3 2" xfId="7965"/>
    <cellStyle name="Обычный 3 2 2 2 2 2 4 3 2 2" xfId="16413"/>
    <cellStyle name="Обычный 3 2 2 2 2 2 4 3 2 2 2" xfId="33310"/>
    <cellStyle name="Обычный 3 2 2 2 2 2 4 3 2 3" xfId="24862"/>
    <cellStyle name="Обычный 3 2 2 2 2 2 4 3 3" xfId="12189"/>
    <cellStyle name="Обычный 3 2 2 2 2 2 4 3 3 2" xfId="29086"/>
    <cellStyle name="Обычный 3 2 2 2 2 2 4 3 4" xfId="20638"/>
    <cellStyle name="Обычный 3 2 2 2 2 2 4 4" xfId="5149"/>
    <cellStyle name="Обычный 3 2 2 2 2 2 4 4 2" xfId="13597"/>
    <cellStyle name="Обычный 3 2 2 2 2 2 4 4 2 2" xfId="30494"/>
    <cellStyle name="Обычный 3 2 2 2 2 2 4 4 3" xfId="22046"/>
    <cellStyle name="Обычный 3 2 2 2 2 2 4 5" xfId="9373"/>
    <cellStyle name="Обычный 3 2 2 2 2 2 4 5 2" xfId="26270"/>
    <cellStyle name="Обычный 3 2 2 2 2 2 4 6" xfId="17822"/>
    <cellStyle name="Обычный 3 2 2 2 2 2 5" xfId="1629"/>
    <cellStyle name="Обычный 3 2 2 2 2 2 5 2" xfId="5853"/>
    <cellStyle name="Обычный 3 2 2 2 2 2 5 2 2" xfId="14301"/>
    <cellStyle name="Обычный 3 2 2 2 2 2 5 2 2 2" xfId="31198"/>
    <cellStyle name="Обычный 3 2 2 2 2 2 5 2 3" xfId="22750"/>
    <cellStyle name="Обычный 3 2 2 2 2 2 5 3" xfId="10077"/>
    <cellStyle name="Обычный 3 2 2 2 2 2 5 3 2" xfId="26974"/>
    <cellStyle name="Обычный 3 2 2 2 2 2 5 4" xfId="18526"/>
    <cellStyle name="Обычный 3 2 2 2 2 2 6" xfId="3037"/>
    <cellStyle name="Обычный 3 2 2 2 2 2 6 2" xfId="7261"/>
    <cellStyle name="Обычный 3 2 2 2 2 2 6 2 2" xfId="15709"/>
    <cellStyle name="Обычный 3 2 2 2 2 2 6 2 2 2" xfId="32606"/>
    <cellStyle name="Обычный 3 2 2 2 2 2 6 2 3" xfId="24158"/>
    <cellStyle name="Обычный 3 2 2 2 2 2 6 3" xfId="11485"/>
    <cellStyle name="Обычный 3 2 2 2 2 2 6 3 2" xfId="28382"/>
    <cellStyle name="Обычный 3 2 2 2 2 2 6 4" xfId="19934"/>
    <cellStyle name="Обычный 3 2 2 2 2 2 7" xfId="4445"/>
    <cellStyle name="Обычный 3 2 2 2 2 2 7 2" xfId="12893"/>
    <cellStyle name="Обычный 3 2 2 2 2 2 7 2 2" xfId="29790"/>
    <cellStyle name="Обычный 3 2 2 2 2 2 7 3" xfId="21342"/>
    <cellStyle name="Обычный 3 2 2 2 2 2 8" xfId="8669"/>
    <cellStyle name="Обычный 3 2 2 2 2 2 8 2" xfId="25566"/>
    <cellStyle name="Обычный 3 2 2 2 2 2 9" xfId="17118"/>
    <cellStyle name="Обычный 3 2 2 2 2 3" xfId="137"/>
    <cellStyle name="Обычный 3 2 2 2 2 3 2" xfId="547"/>
    <cellStyle name="Обычный 3 2 2 2 2 3 2 2" xfId="1278"/>
    <cellStyle name="Обычный 3 2 2 2 2 3 2 2 2" xfId="2687"/>
    <cellStyle name="Обычный 3 2 2 2 2 3 2 2 2 2" xfId="6911"/>
    <cellStyle name="Обычный 3 2 2 2 2 3 2 2 2 2 2" xfId="15359"/>
    <cellStyle name="Обычный 3 2 2 2 2 3 2 2 2 2 2 2" xfId="32256"/>
    <cellStyle name="Обычный 3 2 2 2 2 3 2 2 2 2 3" xfId="23808"/>
    <cellStyle name="Обычный 3 2 2 2 2 3 2 2 2 3" xfId="11135"/>
    <cellStyle name="Обычный 3 2 2 2 2 3 2 2 2 3 2" xfId="28032"/>
    <cellStyle name="Обычный 3 2 2 2 2 3 2 2 2 4" xfId="19584"/>
    <cellStyle name="Обычный 3 2 2 2 2 3 2 2 3" xfId="4095"/>
    <cellStyle name="Обычный 3 2 2 2 2 3 2 2 3 2" xfId="8319"/>
    <cellStyle name="Обычный 3 2 2 2 2 3 2 2 3 2 2" xfId="16767"/>
    <cellStyle name="Обычный 3 2 2 2 2 3 2 2 3 2 2 2" xfId="33664"/>
    <cellStyle name="Обычный 3 2 2 2 2 3 2 2 3 2 3" xfId="25216"/>
    <cellStyle name="Обычный 3 2 2 2 2 3 2 2 3 3" xfId="12543"/>
    <cellStyle name="Обычный 3 2 2 2 2 3 2 2 3 3 2" xfId="29440"/>
    <cellStyle name="Обычный 3 2 2 2 2 3 2 2 3 4" xfId="20992"/>
    <cellStyle name="Обычный 3 2 2 2 2 3 2 2 4" xfId="5503"/>
    <cellStyle name="Обычный 3 2 2 2 2 3 2 2 4 2" xfId="13951"/>
    <cellStyle name="Обычный 3 2 2 2 2 3 2 2 4 2 2" xfId="30848"/>
    <cellStyle name="Обычный 3 2 2 2 2 3 2 2 4 3" xfId="22400"/>
    <cellStyle name="Обычный 3 2 2 2 2 3 2 2 5" xfId="9727"/>
    <cellStyle name="Обычный 3 2 2 2 2 3 2 2 5 2" xfId="26624"/>
    <cellStyle name="Обычный 3 2 2 2 2 3 2 2 6" xfId="18176"/>
    <cellStyle name="Обычный 3 2 2 2 2 3 2 3" xfId="1983"/>
    <cellStyle name="Обычный 3 2 2 2 2 3 2 3 2" xfId="6207"/>
    <cellStyle name="Обычный 3 2 2 2 2 3 2 3 2 2" xfId="14655"/>
    <cellStyle name="Обычный 3 2 2 2 2 3 2 3 2 2 2" xfId="31552"/>
    <cellStyle name="Обычный 3 2 2 2 2 3 2 3 2 3" xfId="23104"/>
    <cellStyle name="Обычный 3 2 2 2 2 3 2 3 3" xfId="10431"/>
    <cellStyle name="Обычный 3 2 2 2 2 3 2 3 3 2" xfId="27328"/>
    <cellStyle name="Обычный 3 2 2 2 2 3 2 3 4" xfId="18880"/>
    <cellStyle name="Обычный 3 2 2 2 2 3 2 4" xfId="3391"/>
    <cellStyle name="Обычный 3 2 2 2 2 3 2 4 2" xfId="7615"/>
    <cellStyle name="Обычный 3 2 2 2 2 3 2 4 2 2" xfId="16063"/>
    <cellStyle name="Обычный 3 2 2 2 2 3 2 4 2 2 2" xfId="32960"/>
    <cellStyle name="Обычный 3 2 2 2 2 3 2 4 2 3" xfId="24512"/>
    <cellStyle name="Обычный 3 2 2 2 2 3 2 4 3" xfId="11839"/>
    <cellStyle name="Обычный 3 2 2 2 2 3 2 4 3 2" xfId="28736"/>
    <cellStyle name="Обычный 3 2 2 2 2 3 2 4 4" xfId="20288"/>
    <cellStyle name="Обычный 3 2 2 2 2 3 2 5" xfId="4799"/>
    <cellStyle name="Обычный 3 2 2 2 2 3 2 5 2" xfId="13247"/>
    <cellStyle name="Обычный 3 2 2 2 2 3 2 5 2 2" xfId="30144"/>
    <cellStyle name="Обычный 3 2 2 2 2 3 2 5 3" xfId="21696"/>
    <cellStyle name="Обычный 3 2 2 2 2 3 2 6" xfId="9023"/>
    <cellStyle name="Обычный 3 2 2 2 2 3 2 6 2" xfId="25920"/>
    <cellStyle name="Обычный 3 2 2 2 2 3 2 7" xfId="17472"/>
    <cellStyle name="Обычный 3 2 2 2 2 3 2 8" xfId="34369"/>
    <cellStyle name="Обычный 3 2 2 2 2 3 3" xfId="926"/>
    <cellStyle name="Обычный 3 2 2 2 2 3 3 2" xfId="2335"/>
    <cellStyle name="Обычный 3 2 2 2 2 3 3 2 2" xfId="6559"/>
    <cellStyle name="Обычный 3 2 2 2 2 3 3 2 2 2" xfId="15007"/>
    <cellStyle name="Обычный 3 2 2 2 2 3 3 2 2 2 2" xfId="31904"/>
    <cellStyle name="Обычный 3 2 2 2 2 3 3 2 2 3" xfId="23456"/>
    <cellStyle name="Обычный 3 2 2 2 2 3 3 2 3" xfId="10783"/>
    <cellStyle name="Обычный 3 2 2 2 2 3 3 2 3 2" xfId="27680"/>
    <cellStyle name="Обычный 3 2 2 2 2 3 3 2 4" xfId="19232"/>
    <cellStyle name="Обычный 3 2 2 2 2 3 3 3" xfId="3743"/>
    <cellStyle name="Обычный 3 2 2 2 2 3 3 3 2" xfId="7967"/>
    <cellStyle name="Обычный 3 2 2 2 2 3 3 3 2 2" xfId="16415"/>
    <cellStyle name="Обычный 3 2 2 2 2 3 3 3 2 2 2" xfId="33312"/>
    <cellStyle name="Обычный 3 2 2 2 2 3 3 3 2 3" xfId="24864"/>
    <cellStyle name="Обычный 3 2 2 2 2 3 3 3 3" xfId="12191"/>
    <cellStyle name="Обычный 3 2 2 2 2 3 3 3 3 2" xfId="29088"/>
    <cellStyle name="Обычный 3 2 2 2 2 3 3 3 4" xfId="20640"/>
    <cellStyle name="Обычный 3 2 2 2 2 3 3 4" xfId="5151"/>
    <cellStyle name="Обычный 3 2 2 2 2 3 3 4 2" xfId="13599"/>
    <cellStyle name="Обычный 3 2 2 2 2 3 3 4 2 2" xfId="30496"/>
    <cellStyle name="Обычный 3 2 2 2 2 3 3 4 3" xfId="22048"/>
    <cellStyle name="Обычный 3 2 2 2 2 3 3 5" xfId="9375"/>
    <cellStyle name="Обычный 3 2 2 2 2 3 3 5 2" xfId="26272"/>
    <cellStyle name="Обычный 3 2 2 2 2 3 3 6" xfId="17824"/>
    <cellStyle name="Обычный 3 2 2 2 2 3 4" xfId="1631"/>
    <cellStyle name="Обычный 3 2 2 2 2 3 4 2" xfId="5855"/>
    <cellStyle name="Обычный 3 2 2 2 2 3 4 2 2" xfId="14303"/>
    <cellStyle name="Обычный 3 2 2 2 2 3 4 2 2 2" xfId="31200"/>
    <cellStyle name="Обычный 3 2 2 2 2 3 4 2 3" xfId="22752"/>
    <cellStyle name="Обычный 3 2 2 2 2 3 4 3" xfId="10079"/>
    <cellStyle name="Обычный 3 2 2 2 2 3 4 3 2" xfId="26976"/>
    <cellStyle name="Обычный 3 2 2 2 2 3 4 4" xfId="18528"/>
    <cellStyle name="Обычный 3 2 2 2 2 3 5" xfId="3039"/>
    <cellStyle name="Обычный 3 2 2 2 2 3 5 2" xfId="7263"/>
    <cellStyle name="Обычный 3 2 2 2 2 3 5 2 2" xfId="15711"/>
    <cellStyle name="Обычный 3 2 2 2 2 3 5 2 2 2" xfId="32608"/>
    <cellStyle name="Обычный 3 2 2 2 2 3 5 2 3" xfId="24160"/>
    <cellStyle name="Обычный 3 2 2 2 2 3 5 3" xfId="11487"/>
    <cellStyle name="Обычный 3 2 2 2 2 3 5 3 2" xfId="28384"/>
    <cellStyle name="Обычный 3 2 2 2 2 3 5 4" xfId="19936"/>
    <cellStyle name="Обычный 3 2 2 2 2 3 6" xfId="4447"/>
    <cellStyle name="Обычный 3 2 2 2 2 3 6 2" xfId="12895"/>
    <cellStyle name="Обычный 3 2 2 2 2 3 6 2 2" xfId="29792"/>
    <cellStyle name="Обычный 3 2 2 2 2 3 6 3" xfId="21344"/>
    <cellStyle name="Обычный 3 2 2 2 2 3 7" xfId="8671"/>
    <cellStyle name="Обычный 3 2 2 2 2 3 7 2" xfId="25568"/>
    <cellStyle name="Обычный 3 2 2 2 2 3 8" xfId="17120"/>
    <cellStyle name="Обычный 3 2 2 2 2 3 9" xfId="34017"/>
    <cellStyle name="Обычный 3 2 2 2 2 4" xfId="544"/>
    <cellStyle name="Обычный 3 2 2 2 2 4 2" xfId="1275"/>
    <cellStyle name="Обычный 3 2 2 2 2 4 2 2" xfId="2684"/>
    <cellStyle name="Обычный 3 2 2 2 2 4 2 2 2" xfId="6908"/>
    <cellStyle name="Обычный 3 2 2 2 2 4 2 2 2 2" xfId="15356"/>
    <cellStyle name="Обычный 3 2 2 2 2 4 2 2 2 2 2" xfId="32253"/>
    <cellStyle name="Обычный 3 2 2 2 2 4 2 2 2 3" xfId="23805"/>
    <cellStyle name="Обычный 3 2 2 2 2 4 2 2 3" xfId="11132"/>
    <cellStyle name="Обычный 3 2 2 2 2 4 2 2 3 2" xfId="28029"/>
    <cellStyle name="Обычный 3 2 2 2 2 4 2 2 4" xfId="19581"/>
    <cellStyle name="Обычный 3 2 2 2 2 4 2 3" xfId="4092"/>
    <cellStyle name="Обычный 3 2 2 2 2 4 2 3 2" xfId="8316"/>
    <cellStyle name="Обычный 3 2 2 2 2 4 2 3 2 2" xfId="16764"/>
    <cellStyle name="Обычный 3 2 2 2 2 4 2 3 2 2 2" xfId="33661"/>
    <cellStyle name="Обычный 3 2 2 2 2 4 2 3 2 3" xfId="25213"/>
    <cellStyle name="Обычный 3 2 2 2 2 4 2 3 3" xfId="12540"/>
    <cellStyle name="Обычный 3 2 2 2 2 4 2 3 3 2" xfId="29437"/>
    <cellStyle name="Обычный 3 2 2 2 2 4 2 3 4" xfId="20989"/>
    <cellStyle name="Обычный 3 2 2 2 2 4 2 4" xfId="5500"/>
    <cellStyle name="Обычный 3 2 2 2 2 4 2 4 2" xfId="13948"/>
    <cellStyle name="Обычный 3 2 2 2 2 4 2 4 2 2" xfId="30845"/>
    <cellStyle name="Обычный 3 2 2 2 2 4 2 4 3" xfId="22397"/>
    <cellStyle name="Обычный 3 2 2 2 2 4 2 5" xfId="9724"/>
    <cellStyle name="Обычный 3 2 2 2 2 4 2 5 2" xfId="26621"/>
    <cellStyle name="Обычный 3 2 2 2 2 4 2 6" xfId="18173"/>
    <cellStyle name="Обычный 3 2 2 2 2 4 3" xfId="1980"/>
    <cellStyle name="Обычный 3 2 2 2 2 4 3 2" xfId="6204"/>
    <cellStyle name="Обычный 3 2 2 2 2 4 3 2 2" xfId="14652"/>
    <cellStyle name="Обычный 3 2 2 2 2 4 3 2 2 2" xfId="31549"/>
    <cellStyle name="Обычный 3 2 2 2 2 4 3 2 3" xfId="23101"/>
    <cellStyle name="Обычный 3 2 2 2 2 4 3 3" xfId="10428"/>
    <cellStyle name="Обычный 3 2 2 2 2 4 3 3 2" xfId="27325"/>
    <cellStyle name="Обычный 3 2 2 2 2 4 3 4" xfId="18877"/>
    <cellStyle name="Обычный 3 2 2 2 2 4 4" xfId="3388"/>
    <cellStyle name="Обычный 3 2 2 2 2 4 4 2" xfId="7612"/>
    <cellStyle name="Обычный 3 2 2 2 2 4 4 2 2" xfId="16060"/>
    <cellStyle name="Обычный 3 2 2 2 2 4 4 2 2 2" xfId="32957"/>
    <cellStyle name="Обычный 3 2 2 2 2 4 4 2 3" xfId="24509"/>
    <cellStyle name="Обычный 3 2 2 2 2 4 4 3" xfId="11836"/>
    <cellStyle name="Обычный 3 2 2 2 2 4 4 3 2" xfId="28733"/>
    <cellStyle name="Обычный 3 2 2 2 2 4 4 4" xfId="20285"/>
    <cellStyle name="Обычный 3 2 2 2 2 4 5" xfId="4796"/>
    <cellStyle name="Обычный 3 2 2 2 2 4 5 2" xfId="13244"/>
    <cellStyle name="Обычный 3 2 2 2 2 4 5 2 2" xfId="30141"/>
    <cellStyle name="Обычный 3 2 2 2 2 4 5 3" xfId="21693"/>
    <cellStyle name="Обычный 3 2 2 2 2 4 6" xfId="9020"/>
    <cellStyle name="Обычный 3 2 2 2 2 4 6 2" xfId="25917"/>
    <cellStyle name="Обычный 3 2 2 2 2 4 7" xfId="17469"/>
    <cellStyle name="Обычный 3 2 2 2 2 4 8" xfId="34366"/>
    <cellStyle name="Обычный 3 2 2 2 2 5" xfId="923"/>
    <cellStyle name="Обычный 3 2 2 2 2 5 2" xfId="2332"/>
    <cellStyle name="Обычный 3 2 2 2 2 5 2 2" xfId="6556"/>
    <cellStyle name="Обычный 3 2 2 2 2 5 2 2 2" xfId="15004"/>
    <cellStyle name="Обычный 3 2 2 2 2 5 2 2 2 2" xfId="31901"/>
    <cellStyle name="Обычный 3 2 2 2 2 5 2 2 3" xfId="23453"/>
    <cellStyle name="Обычный 3 2 2 2 2 5 2 3" xfId="10780"/>
    <cellStyle name="Обычный 3 2 2 2 2 5 2 3 2" xfId="27677"/>
    <cellStyle name="Обычный 3 2 2 2 2 5 2 4" xfId="19229"/>
    <cellStyle name="Обычный 3 2 2 2 2 5 3" xfId="3740"/>
    <cellStyle name="Обычный 3 2 2 2 2 5 3 2" xfId="7964"/>
    <cellStyle name="Обычный 3 2 2 2 2 5 3 2 2" xfId="16412"/>
    <cellStyle name="Обычный 3 2 2 2 2 5 3 2 2 2" xfId="33309"/>
    <cellStyle name="Обычный 3 2 2 2 2 5 3 2 3" xfId="24861"/>
    <cellStyle name="Обычный 3 2 2 2 2 5 3 3" xfId="12188"/>
    <cellStyle name="Обычный 3 2 2 2 2 5 3 3 2" xfId="29085"/>
    <cellStyle name="Обычный 3 2 2 2 2 5 3 4" xfId="20637"/>
    <cellStyle name="Обычный 3 2 2 2 2 5 4" xfId="5148"/>
    <cellStyle name="Обычный 3 2 2 2 2 5 4 2" xfId="13596"/>
    <cellStyle name="Обычный 3 2 2 2 2 5 4 2 2" xfId="30493"/>
    <cellStyle name="Обычный 3 2 2 2 2 5 4 3" xfId="22045"/>
    <cellStyle name="Обычный 3 2 2 2 2 5 5" xfId="9372"/>
    <cellStyle name="Обычный 3 2 2 2 2 5 5 2" xfId="26269"/>
    <cellStyle name="Обычный 3 2 2 2 2 5 6" xfId="17821"/>
    <cellStyle name="Обычный 3 2 2 2 2 6" xfId="1628"/>
    <cellStyle name="Обычный 3 2 2 2 2 6 2" xfId="5852"/>
    <cellStyle name="Обычный 3 2 2 2 2 6 2 2" xfId="14300"/>
    <cellStyle name="Обычный 3 2 2 2 2 6 2 2 2" xfId="31197"/>
    <cellStyle name="Обычный 3 2 2 2 2 6 2 3" xfId="22749"/>
    <cellStyle name="Обычный 3 2 2 2 2 6 3" xfId="10076"/>
    <cellStyle name="Обычный 3 2 2 2 2 6 3 2" xfId="26973"/>
    <cellStyle name="Обычный 3 2 2 2 2 6 4" xfId="18525"/>
    <cellStyle name="Обычный 3 2 2 2 2 7" xfId="3036"/>
    <cellStyle name="Обычный 3 2 2 2 2 7 2" xfId="7260"/>
    <cellStyle name="Обычный 3 2 2 2 2 7 2 2" xfId="15708"/>
    <cellStyle name="Обычный 3 2 2 2 2 7 2 2 2" xfId="32605"/>
    <cellStyle name="Обычный 3 2 2 2 2 7 2 3" xfId="24157"/>
    <cellStyle name="Обычный 3 2 2 2 2 7 3" xfId="11484"/>
    <cellStyle name="Обычный 3 2 2 2 2 7 3 2" xfId="28381"/>
    <cellStyle name="Обычный 3 2 2 2 2 7 4" xfId="19933"/>
    <cellStyle name="Обычный 3 2 2 2 2 8" xfId="4444"/>
    <cellStyle name="Обычный 3 2 2 2 2 8 2" xfId="12892"/>
    <cellStyle name="Обычный 3 2 2 2 2 8 2 2" xfId="29789"/>
    <cellStyle name="Обычный 3 2 2 2 2 8 3" xfId="21341"/>
    <cellStyle name="Обычный 3 2 2 2 2 9" xfId="8668"/>
    <cellStyle name="Обычный 3 2 2 2 2 9 2" xfId="25565"/>
    <cellStyle name="Обычный 3 2 2 2 3" xfId="138"/>
    <cellStyle name="Обычный 3 2 2 2 3 10" xfId="34018"/>
    <cellStyle name="Обычный 3 2 2 2 3 2" xfId="139"/>
    <cellStyle name="Обычный 3 2 2 2 3 2 2" xfId="549"/>
    <cellStyle name="Обычный 3 2 2 2 3 2 2 2" xfId="1280"/>
    <cellStyle name="Обычный 3 2 2 2 3 2 2 2 2" xfId="2689"/>
    <cellStyle name="Обычный 3 2 2 2 3 2 2 2 2 2" xfId="6913"/>
    <cellStyle name="Обычный 3 2 2 2 3 2 2 2 2 2 2" xfId="15361"/>
    <cellStyle name="Обычный 3 2 2 2 3 2 2 2 2 2 2 2" xfId="32258"/>
    <cellStyle name="Обычный 3 2 2 2 3 2 2 2 2 2 3" xfId="23810"/>
    <cellStyle name="Обычный 3 2 2 2 3 2 2 2 2 3" xfId="11137"/>
    <cellStyle name="Обычный 3 2 2 2 3 2 2 2 2 3 2" xfId="28034"/>
    <cellStyle name="Обычный 3 2 2 2 3 2 2 2 2 4" xfId="19586"/>
    <cellStyle name="Обычный 3 2 2 2 3 2 2 2 3" xfId="4097"/>
    <cellStyle name="Обычный 3 2 2 2 3 2 2 2 3 2" xfId="8321"/>
    <cellStyle name="Обычный 3 2 2 2 3 2 2 2 3 2 2" xfId="16769"/>
    <cellStyle name="Обычный 3 2 2 2 3 2 2 2 3 2 2 2" xfId="33666"/>
    <cellStyle name="Обычный 3 2 2 2 3 2 2 2 3 2 3" xfId="25218"/>
    <cellStyle name="Обычный 3 2 2 2 3 2 2 2 3 3" xfId="12545"/>
    <cellStyle name="Обычный 3 2 2 2 3 2 2 2 3 3 2" xfId="29442"/>
    <cellStyle name="Обычный 3 2 2 2 3 2 2 2 3 4" xfId="20994"/>
    <cellStyle name="Обычный 3 2 2 2 3 2 2 2 4" xfId="5505"/>
    <cellStyle name="Обычный 3 2 2 2 3 2 2 2 4 2" xfId="13953"/>
    <cellStyle name="Обычный 3 2 2 2 3 2 2 2 4 2 2" xfId="30850"/>
    <cellStyle name="Обычный 3 2 2 2 3 2 2 2 4 3" xfId="22402"/>
    <cellStyle name="Обычный 3 2 2 2 3 2 2 2 5" xfId="9729"/>
    <cellStyle name="Обычный 3 2 2 2 3 2 2 2 5 2" xfId="26626"/>
    <cellStyle name="Обычный 3 2 2 2 3 2 2 2 6" xfId="18178"/>
    <cellStyle name="Обычный 3 2 2 2 3 2 2 3" xfId="1985"/>
    <cellStyle name="Обычный 3 2 2 2 3 2 2 3 2" xfId="6209"/>
    <cellStyle name="Обычный 3 2 2 2 3 2 2 3 2 2" xfId="14657"/>
    <cellStyle name="Обычный 3 2 2 2 3 2 2 3 2 2 2" xfId="31554"/>
    <cellStyle name="Обычный 3 2 2 2 3 2 2 3 2 3" xfId="23106"/>
    <cellStyle name="Обычный 3 2 2 2 3 2 2 3 3" xfId="10433"/>
    <cellStyle name="Обычный 3 2 2 2 3 2 2 3 3 2" xfId="27330"/>
    <cellStyle name="Обычный 3 2 2 2 3 2 2 3 4" xfId="18882"/>
    <cellStyle name="Обычный 3 2 2 2 3 2 2 4" xfId="3393"/>
    <cellStyle name="Обычный 3 2 2 2 3 2 2 4 2" xfId="7617"/>
    <cellStyle name="Обычный 3 2 2 2 3 2 2 4 2 2" xfId="16065"/>
    <cellStyle name="Обычный 3 2 2 2 3 2 2 4 2 2 2" xfId="32962"/>
    <cellStyle name="Обычный 3 2 2 2 3 2 2 4 2 3" xfId="24514"/>
    <cellStyle name="Обычный 3 2 2 2 3 2 2 4 3" xfId="11841"/>
    <cellStyle name="Обычный 3 2 2 2 3 2 2 4 3 2" xfId="28738"/>
    <cellStyle name="Обычный 3 2 2 2 3 2 2 4 4" xfId="20290"/>
    <cellStyle name="Обычный 3 2 2 2 3 2 2 5" xfId="4801"/>
    <cellStyle name="Обычный 3 2 2 2 3 2 2 5 2" xfId="13249"/>
    <cellStyle name="Обычный 3 2 2 2 3 2 2 5 2 2" xfId="30146"/>
    <cellStyle name="Обычный 3 2 2 2 3 2 2 5 3" xfId="21698"/>
    <cellStyle name="Обычный 3 2 2 2 3 2 2 6" xfId="9025"/>
    <cellStyle name="Обычный 3 2 2 2 3 2 2 6 2" xfId="25922"/>
    <cellStyle name="Обычный 3 2 2 2 3 2 2 7" xfId="17474"/>
    <cellStyle name="Обычный 3 2 2 2 3 2 2 8" xfId="34371"/>
    <cellStyle name="Обычный 3 2 2 2 3 2 3" xfId="928"/>
    <cellStyle name="Обычный 3 2 2 2 3 2 3 2" xfId="2337"/>
    <cellStyle name="Обычный 3 2 2 2 3 2 3 2 2" xfId="6561"/>
    <cellStyle name="Обычный 3 2 2 2 3 2 3 2 2 2" xfId="15009"/>
    <cellStyle name="Обычный 3 2 2 2 3 2 3 2 2 2 2" xfId="31906"/>
    <cellStyle name="Обычный 3 2 2 2 3 2 3 2 2 3" xfId="23458"/>
    <cellStyle name="Обычный 3 2 2 2 3 2 3 2 3" xfId="10785"/>
    <cellStyle name="Обычный 3 2 2 2 3 2 3 2 3 2" xfId="27682"/>
    <cellStyle name="Обычный 3 2 2 2 3 2 3 2 4" xfId="19234"/>
    <cellStyle name="Обычный 3 2 2 2 3 2 3 3" xfId="3745"/>
    <cellStyle name="Обычный 3 2 2 2 3 2 3 3 2" xfId="7969"/>
    <cellStyle name="Обычный 3 2 2 2 3 2 3 3 2 2" xfId="16417"/>
    <cellStyle name="Обычный 3 2 2 2 3 2 3 3 2 2 2" xfId="33314"/>
    <cellStyle name="Обычный 3 2 2 2 3 2 3 3 2 3" xfId="24866"/>
    <cellStyle name="Обычный 3 2 2 2 3 2 3 3 3" xfId="12193"/>
    <cellStyle name="Обычный 3 2 2 2 3 2 3 3 3 2" xfId="29090"/>
    <cellStyle name="Обычный 3 2 2 2 3 2 3 3 4" xfId="20642"/>
    <cellStyle name="Обычный 3 2 2 2 3 2 3 4" xfId="5153"/>
    <cellStyle name="Обычный 3 2 2 2 3 2 3 4 2" xfId="13601"/>
    <cellStyle name="Обычный 3 2 2 2 3 2 3 4 2 2" xfId="30498"/>
    <cellStyle name="Обычный 3 2 2 2 3 2 3 4 3" xfId="22050"/>
    <cellStyle name="Обычный 3 2 2 2 3 2 3 5" xfId="9377"/>
    <cellStyle name="Обычный 3 2 2 2 3 2 3 5 2" xfId="26274"/>
    <cellStyle name="Обычный 3 2 2 2 3 2 3 6" xfId="17826"/>
    <cellStyle name="Обычный 3 2 2 2 3 2 4" xfId="1633"/>
    <cellStyle name="Обычный 3 2 2 2 3 2 4 2" xfId="5857"/>
    <cellStyle name="Обычный 3 2 2 2 3 2 4 2 2" xfId="14305"/>
    <cellStyle name="Обычный 3 2 2 2 3 2 4 2 2 2" xfId="31202"/>
    <cellStyle name="Обычный 3 2 2 2 3 2 4 2 3" xfId="22754"/>
    <cellStyle name="Обычный 3 2 2 2 3 2 4 3" xfId="10081"/>
    <cellStyle name="Обычный 3 2 2 2 3 2 4 3 2" xfId="26978"/>
    <cellStyle name="Обычный 3 2 2 2 3 2 4 4" xfId="18530"/>
    <cellStyle name="Обычный 3 2 2 2 3 2 5" xfId="3041"/>
    <cellStyle name="Обычный 3 2 2 2 3 2 5 2" xfId="7265"/>
    <cellStyle name="Обычный 3 2 2 2 3 2 5 2 2" xfId="15713"/>
    <cellStyle name="Обычный 3 2 2 2 3 2 5 2 2 2" xfId="32610"/>
    <cellStyle name="Обычный 3 2 2 2 3 2 5 2 3" xfId="24162"/>
    <cellStyle name="Обычный 3 2 2 2 3 2 5 3" xfId="11489"/>
    <cellStyle name="Обычный 3 2 2 2 3 2 5 3 2" xfId="28386"/>
    <cellStyle name="Обычный 3 2 2 2 3 2 5 4" xfId="19938"/>
    <cellStyle name="Обычный 3 2 2 2 3 2 6" xfId="4449"/>
    <cellStyle name="Обычный 3 2 2 2 3 2 6 2" xfId="12897"/>
    <cellStyle name="Обычный 3 2 2 2 3 2 6 2 2" xfId="29794"/>
    <cellStyle name="Обычный 3 2 2 2 3 2 6 3" xfId="21346"/>
    <cellStyle name="Обычный 3 2 2 2 3 2 7" xfId="8673"/>
    <cellStyle name="Обычный 3 2 2 2 3 2 7 2" xfId="25570"/>
    <cellStyle name="Обычный 3 2 2 2 3 2 8" xfId="17122"/>
    <cellStyle name="Обычный 3 2 2 2 3 2 9" xfId="34019"/>
    <cellStyle name="Обычный 3 2 2 2 3 3" xfId="548"/>
    <cellStyle name="Обычный 3 2 2 2 3 3 2" xfId="1279"/>
    <cellStyle name="Обычный 3 2 2 2 3 3 2 2" xfId="2688"/>
    <cellStyle name="Обычный 3 2 2 2 3 3 2 2 2" xfId="6912"/>
    <cellStyle name="Обычный 3 2 2 2 3 3 2 2 2 2" xfId="15360"/>
    <cellStyle name="Обычный 3 2 2 2 3 3 2 2 2 2 2" xfId="32257"/>
    <cellStyle name="Обычный 3 2 2 2 3 3 2 2 2 3" xfId="23809"/>
    <cellStyle name="Обычный 3 2 2 2 3 3 2 2 3" xfId="11136"/>
    <cellStyle name="Обычный 3 2 2 2 3 3 2 2 3 2" xfId="28033"/>
    <cellStyle name="Обычный 3 2 2 2 3 3 2 2 4" xfId="19585"/>
    <cellStyle name="Обычный 3 2 2 2 3 3 2 3" xfId="4096"/>
    <cellStyle name="Обычный 3 2 2 2 3 3 2 3 2" xfId="8320"/>
    <cellStyle name="Обычный 3 2 2 2 3 3 2 3 2 2" xfId="16768"/>
    <cellStyle name="Обычный 3 2 2 2 3 3 2 3 2 2 2" xfId="33665"/>
    <cellStyle name="Обычный 3 2 2 2 3 3 2 3 2 3" xfId="25217"/>
    <cellStyle name="Обычный 3 2 2 2 3 3 2 3 3" xfId="12544"/>
    <cellStyle name="Обычный 3 2 2 2 3 3 2 3 3 2" xfId="29441"/>
    <cellStyle name="Обычный 3 2 2 2 3 3 2 3 4" xfId="20993"/>
    <cellStyle name="Обычный 3 2 2 2 3 3 2 4" xfId="5504"/>
    <cellStyle name="Обычный 3 2 2 2 3 3 2 4 2" xfId="13952"/>
    <cellStyle name="Обычный 3 2 2 2 3 3 2 4 2 2" xfId="30849"/>
    <cellStyle name="Обычный 3 2 2 2 3 3 2 4 3" xfId="22401"/>
    <cellStyle name="Обычный 3 2 2 2 3 3 2 5" xfId="9728"/>
    <cellStyle name="Обычный 3 2 2 2 3 3 2 5 2" xfId="26625"/>
    <cellStyle name="Обычный 3 2 2 2 3 3 2 6" xfId="18177"/>
    <cellStyle name="Обычный 3 2 2 2 3 3 3" xfId="1984"/>
    <cellStyle name="Обычный 3 2 2 2 3 3 3 2" xfId="6208"/>
    <cellStyle name="Обычный 3 2 2 2 3 3 3 2 2" xfId="14656"/>
    <cellStyle name="Обычный 3 2 2 2 3 3 3 2 2 2" xfId="31553"/>
    <cellStyle name="Обычный 3 2 2 2 3 3 3 2 3" xfId="23105"/>
    <cellStyle name="Обычный 3 2 2 2 3 3 3 3" xfId="10432"/>
    <cellStyle name="Обычный 3 2 2 2 3 3 3 3 2" xfId="27329"/>
    <cellStyle name="Обычный 3 2 2 2 3 3 3 4" xfId="18881"/>
    <cellStyle name="Обычный 3 2 2 2 3 3 4" xfId="3392"/>
    <cellStyle name="Обычный 3 2 2 2 3 3 4 2" xfId="7616"/>
    <cellStyle name="Обычный 3 2 2 2 3 3 4 2 2" xfId="16064"/>
    <cellStyle name="Обычный 3 2 2 2 3 3 4 2 2 2" xfId="32961"/>
    <cellStyle name="Обычный 3 2 2 2 3 3 4 2 3" xfId="24513"/>
    <cellStyle name="Обычный 3 2 2 2 3 3 4 3" xfId="11840"/>
    <cellStyle name="Обычный 3 2 2 2 3 3 4 3 2" xfId="28737"/>
    <cellStyle name="Обычный 3 2 2 2 3 3 4 4" xfId="20289"/>
    <cellStyle name="Обычный 3 2 2 2 3 3 5" xfId="4800"/>
    <cellStyle name="Обычный 3 2 2 2 3 3 5 2" xfId="13248"/>
    <cellStyle name="Обычный 3 2 2 2 3 3 5 2 2" xfId="30145"/>
    <cellStyle name="Обычный 3 2 2 2 3 3 5 3" xfId="21697"/>
    <cellStyle name="Обычный 3 2 2 2 3 3 6" xfId="9024"/>
    <cellStyle name="Обычный 3 2 2 2 3 3 6 2" xfId="25921"/>
    <cellStyle name="Обычный 3 2 2 2 3 3 7" xfId="17473"/>
    <cellStyle name="Обычный 3 2 2 2 3 3 8" xfId="34370"/>
    <cellStyle name="Обычный 3 2 2 2 3 4" xfId="927"/>
    <cellStyle name="Обычный 3 2 2 2 3 4 2" xfId="2336"/>
    <cellStyle name="Обычный 3 2 2 2 3 4 2 2" xfId="6560"/>
    <cellStyle name="Обычный 3 2 2 2 3 4 2 2 2" xfId="15008"/>
    <cellStyle name="Обычный 3 2 2 2 3 4 2 2 2 2" xfId="31905"/>
    <cellStyle name="Обычный 3 2 2 2 3 4 2 2 3" xfId="23457"/>
    <cellStyle name="Обычный 3 2 2 2 3 4 2 3" xfId="10784"/>
    <cellStyle name="Обычный 3 2 2 2 3 4 2 3 2" xfId="27681"/>
    <cellStyle name="Обычный 3 2 2 2 3 4 2 4" xfId="19233"/>
    <cellStyle name="Обычный 3 2 2 2 3 4 3" xfId="3744"/>
    <cellStyle name="Обычный 3 2 2 2 3 4 3 2" xfId="7968"/>
    <cellStyle name="Обычный 3 2 2 2 3 4 3 2 2" xfId="16416"/>
    <cellStyle name="Обычный 3 2 2 2 3 4 3 2 2 2" xfId="33313"/>
    <cellStyle name="Обычный 3 2 2 2 3 4 3 2 3" xfId="24865"/>
    <cellStyle name="Обычный 3 2 2 2 3 4 3 3" xfId="12192"/>
    <cellStyle name="Обычный 3 2 2 2 3 4 3 3 2" xfId="29089"/>
    <cellStyle name="Обычный 3 2 2 2 3 4 3 4" xfId="20641"/>
    <cellStyle name="Обычный 3 2 2 2 3 4 4" xfId="5152"/>
    <cellStyle name="Обычный 3 2 2 2 3 4 4 2" xfId="13600"/>
    <cellStyle name="Обычный 3 2 2 2 3 4 4 2 2" xfId="30497"/>
    <cellStyle name="Обычный 3 2 2 2 3 4 4 3" xfId="22049"/>
    <cellStyle name="Обычный 3 2 2 2 3 4 5" xfId="9376"/>
    <cellStyle name="Обычный 3 2 2 2 3 4 5 2" xfId="26273"/>
    <cellStyle name="Обычный 3 2 2 2 3 4 6" xfId="17825"/>
    <cellStyle name="Обычный 3 2 2 2 3 5" xfId="1632"/>
    <cellStyle name="Обычный 3 2 2 2 3 5 2" xfId="5856"/>
    <cellStyle name="Обычный 3 2 2 2 3 5 2 2" xfId="14304"/>
    <cellStyle name="Обычный 3 2 2 2 3 5 2 2 2" xfId="31201"/>
    <cellStyle name="Обычный 3 2 2 2 3 5 2 3" xfId="22753"/>
    <cellStyle name="Обычный 3 2 2 2 3 5 3" xfId="10080"/>
    <cellStyle name="Обычный 3 2 2 2 3 5 3 2" xfId="26977"/>
    <cellStyle name="Обычный 3 2 2 2 3 5 4" xfId="18529"/>
    <cellStyle name="Обычный 3 2 2 2 3 6" xfId="3040"/>
    <cellStyle name="Обычный 3 2 2 2 3 6 2" xfId="7264"/>
    <cellStyle name="Обычный 3 2 2 2 3 6 2 2" xfId="15712"/>
    <cellStyle name="Обычный 3 2 2 2 3 6 2 2 2" xfId="32609"/>
    <cellStyle name="Обычный 3 2 2 2 3 6 2 3" xfId="24161"/>
    <cellStyle name="Обычный 3 2 2 2 3 6 3" xfId="11488"/>
    <cellStyle name="Обычный 3 2 2 2 3 6 3 2" xfId="28385"/>
    <cellStyle name="Обычный 3 2 2 2 3 6 4" xfId="19937"/>
    <cellStyle name="Обычный 3 2 2 2 3 7" xfId="4448"/>
    <cellStyle name="Обычный 3 2 2 2 3 7 2" xfId="12896"/>
    <cellStyle name="Обычный 3 2 2 2 3 7 2 2" xfId="29793"/>
    <cellStyle name="Обычный 3 2 2 2 3 7 3" xfId="21345"/>
    <cellStyle name="Обычный 3 2 2 2 3 8" xfId="8672"/>
    <cellStyle name="Обычный 3 2 2 2 3 8 2" xfId="25569"/>
    <cellStyle name="Обычный 3 2 2 2 3 9" xfId="17121"/>
    <cellStyle name="Обычный 3 2 2 2 4" xfId="140"/>
    <cellStyle name="Обычный 3 2 2 2 4 2" xfId="550"/>
    <cellStyle name="Обычный 3 2 2 2 4 2 2" xfId="1281"/>
    <cellStyle name="Обычный 3 2 2 2 4 2 2 2" xfId="2690"/>
    <cellStyle name="Обычный 3 2 2 2 4 2 2 2 2" xfId="6914"/>
    <cellStyle name="Обычный 3 2 2 2 4 2 2 2 2 2" xfId="15362"/>
    <cellStyle name="Обычный 3 2 2 2 4 2 2 2 2 2 2" xfId="32259"/>
    <cellStyle name="Обычный 3 2 2 2 4 2 2 2 2 3" xfId="23811"/>
    <cellStyle name="Обычный 3 2 2 2 4 2 2 2 3" xfId="11138"/>
    <cellStyle name="Обычный 3 2 2 2 4 2 2 2 3 2" xfId="28035"/>
    <cellStyle name="Обычный 3 2 2 2 4 2 2 2 4" xfId="19587"/>
    <cellStyle name="Обычный 3 2 2 2 4 2 2 3" xfId="4098"/>
    <cellStyle name="Обычный 3 2 2 2 4 2 2 3 2" xfId="8322"/>
    <cellStyle name="Обычный 3 2 2 2 4 2 2 3 2 2" xfId="16770"/>
    <cellStyle name="Обычный 3 2 2 2 4 2 2 3 2 2 2" xfId="33667"/>
    <cellStyle name="Обычный 3 2 2 2 4 2 2 3 2 3" xfId="25219"/>
    <cellStyle name="Обычный 3 2 2 2 4 2 2 3 3" xfId="12546"/>
    <cellStyle name="Обычный 3 2 2 2 4 2 2 3 3 2" xfId="29443"/>
    <cellStyle name="Обычный 3 2 2 2 4 2 2 3 4" xfId="20995"/>
    <cellStyle name="Обычный 3 2 2 2 4 2 2 4" xfId="5506"/>
    <cellStyle name="Обычный 3 2 2 2 4 2 2 4 2" xfId="13954"/>
    <cellStyle name="Обычный 3 2 2 2 4 2 2 4 2 2" xfId="30851"/>
    <cellStyle name="Обычный 3 2 2 2 4 2 2 4 3" xfId="22403"/>
    <cellStyle name="Обычный 3 2 2 2 4 2 2 5" xfId="9730"/>
    <cellStyle name="Обычный 3 2 2 2 4 2 2 5 2" xfId="26627"/>
    <cellStyle name="Обычный 3 2 2 2 4 2 2 6" xfId="18179"/>
    <cellStyle name="Обычный 3 2 2 2 4 2 3" xfId="1986"/>
    <cellStyle name="Обычный 3 2 2 2 4 2 3 2" xfId="6210"/>
    <cellStyle name="Обычный 3 2 2 2 4 2 3 2 2" xfId="14658"/>
    <cellStyle name="Обычный 3 2 2 2 4 2 3 2 2 2" xfId="31555"/>
    <cellStyle name="Обычный 3 2 2 2 4 2 3 2 3" xfId="23107"/>
    <cellStyle name="Обычный 3 2 2 2 4 2 3 3" xfId="10434"/>
    <cellStyle name="Обычный 3 2 2 2 4 2 3 3 2" xfId="27331"/>
    <cellStyle name="Обычный 3 2 2 2 4 2 3 4" xfId="18883"/>
    <cellStyle name="Обычный 3 2 2 2 4 2 4" xfId="3394"/>
    <cellStyle name="Обычный 3 2 2 2 4 2 4 2" xfId="7618"/>
    <cellStyle name="Обычный 3 2 2 2 4 2 4 2 2" xfId="16066"/>
    <cellStyle name="Обычный 3 2 2 2 4 2 4 2 2 2" xfId="32963"/>
    <cellStyle name="Обычный 3 2 2 2 4 2 4 2 3" xfId="24515"/>
    <cellStyle name="Обычный 3 2 2 2 4 2 4 3" xfId="11842"/>
    <cellStyle name="Обычный 3 2 2 2 4 2 4 3 2" xfId="28739"/>
    <cellStyle name="Обычный 3 2 2 2 4 2 4 4" xfId="20291"/>
    <cellStyle name="Обычный 3 2 2 2 4 2 5" xfId="4802"/>
    <cellStyle name="Обычный 3 2 2 2 4 2 5 2" xfId="13250"/>
    <cellStyle name="Обычный 3 2 2 2 4 2 5 2 2" xfId="30147"/>
    <cellStyle name="Обычный 3 2 2 2 4 2 5 3" xfId="21699"/>
    <cellStyle name="Обычный 3 2 2 2 4 2 6" xfId="9026"/>
    <cellStyle name="Обычный 3 2 2 2 4 2 6 2" xfId="25923"/>
    <cellStyle name="Обычный 3 2 2 2 4 2 7" xfId="17475"/>
    <cellStyle name="Обычный 3 2 2 2 4 2 8" xfId="34372"/>
    <cellStyle name="Обычный 3 2 2 2 4 3" xfId="929"/>
    <cellStyle name="Обычный 3 2 2 2 4 3 2" xfId="2338"/>
    <cellStyle name="Обычный 3 2 2 2 4 3 2 2" xfId="6562"/>
    <cellStyle name="Обычный 3 2 2 2 4 3 2 2 2" xfId="15010"/>
    <cellStyle name="Обычный 3 2 2 2 4 3 2 2 2 2" xfId="31907"/>
    <cellStyle name="Обычный 3 2 2 2 4 3 2 2 3" xfId="23459"/>
    <cellStyle name="Обычный 3 2 2 2 4 3 2 3" xfId="10786"/>
    <cellStyle name="Обычный 3 2 2 2 4 3 2 3 2" xfId="27683"/>
    <cellStyle name="Обычный 3 2 2 2 4 3 2 4" xfId="19235"/>
    <cellStyle name="Обычный 3 2 2 2 4 3 3" xfId="3746"/>
    <cellStyle name="Обычный 3 2 2 2 4 3 3 2" xfId="7970"/>
    <cellStyle name="Обычный 3 2 2 2 4 3 3 2 2" xfId="16418"/>
    <cellStyle name="Обычный 3 2 2 2 4 3 3 2 2 2" xfId="33315"/>
    <cellStyle name="Обычный 3 2 2 2 4 3 3 2 3" xfId="24867"/>
    <cellStyle name="Обычный 3 2 2 2 4 3 3 3" xfId="12194"/>
    <cellStyle name="Обычный 3 2 2 2 4 3 3 3 2" xfId="29091"/>
    <cellStyle name="Обычный 3 2 2 2 4 3 3 4" xfId="20643"/>
    <cellStyle name="Обычный 3 2 2 2 4 3 4" xfId="5154"/>
    <cellStyle name="Обычный 3 2 2 2 4 3 4 2" xfId="13602"/>
    <cellStyle name="Обычный 3 2 2 2 4 3 4 2 2" xfId="30499"/>
    <cellStyle name="Обычный 3 2 2 2 4 3 4 3" xfId="22051"/>
    <cellStyle name="Обычный 3 2 2 2 4 3 5" xfId="9378"/>
    <cellStyle name="Обычный 3 2 2 2 4 3 5 2" xfId="26275"/>
    <cellStyle name="Обычный 3 2 2 2 4 3 6" xfId="17827"/>
    <cellStyle name="Обычный 3 2 2 2 4 4" xfId="1634"/>
    <cellStyle name="Обычный 3 2 2 2 4 4 2" xfId="5858"/>
    <cellStyle name="Обычный 3 2 2 2 4 4 2 2" xfId="14306"/>
    <cellStyle name="Обычный 3 2 2 2 4 4 2 2 2" xfId="31203"/>
    <cellStyle name="Обычный 3 2 2 2 4 4 2 3" xfId="22755"/>
    <cellStyle name="Обычный 3 2 2 2 4 4 3" xfId="10082"/>
    <cellStyle name="Обычный 3 2 2 2 4 4 3 2" xfId="26979"/>
    <cellStyle name="Обычный 3 2 2 2 4 4 4" xfId="18531"/>
    <cellStyle name="Обычный 3 2 2 2 4 5" xfId="3042"/>
    <cellStyle name="Обычный 3 2 2 2 4 5 2" xfId="7266"/>
    <cellStyle name="Обычный 3 2 2 2 4 5 2 2" xfId="15714"/>
    <cellStyle name="Обычный 3 2 2 2 4 5 2 2 2" xfId="32611"/>
    <cellStyle name="Обычный 3 2 2 2 4 5 2 3" xfId="24163"/>
    <cellStyle name="Обычный 3 2 2 2 4 5 3" xfId="11490"/>
    <cellStyle name="Обычный 3 2 2 2 4 5 3 2" xfId="28387"/>
    <cellStyle name="Обычный 3 2 2 2 4 5 4" xfId="19939"/>
    <cellStyle name="Обычный 3 2 2 2 4 6" xfId="4450"/>
    <cellStyle name="Обычный 3 2 2 2 4 6 2" xfId="12898"/>
    <cellStyle name="Обычный 3 2 2 2 4 6 2 2" xfId="29795"/>
    <cellStyle name="Обычный 3 2 2 2 4 6 3" xfId="21347"/>
    <cellStyle name="Обычный 3 2 2 2 4 7" xfId="8674"/>
    <cellStyle name="Обычный 3 2 2 2 4 7 2" xfId="25571"/>
    <cellStyle name="Обычный 3 2 2 2 4 8" xfId="17123"/>
    <cellStyle name="Обычный 3 2 2 2 4 9" xfId="34020"/>
    <cellStyle name="Обычный 3 2 2 2 5" xfId="543"/>
    <cellStyle name="Обычный 3 2 2 2 5 2" xfId="1274"/>
    <cellStyle name="Обычный 3 2 2 2 5 2 2" xfId="2683"/>
    <cellStyle name="Обычный 3 2 2 2 5 2 2 2" xfId="6907"/>
    <cellStyle name="Обычный 3 2 2 2 5 2 2 2 2" xfId="15355"/>
    <cellStyle name="Обычный 3 2 2 2 5 2 2 2 2 2" xfId="32252"/>
    <cellStyle name="Обычный 3 2 2 2 5 2 2 2 3" xfId="23804"/>
    <cellStyle name="Обычный 3 2 2 2 5 2 2 3" xfId="11131"/>
    <cellStyle name="Обычный 3 2 2 2 5 2 2 3 2" xfId="28028"/>
    <cellStyle name="Обычный 3 2 2 2 5 2 2 4" xfId="19580"/>
    <cellStyle name="Обычный 3 2 2 2 5 2 3" xfId="4091"/>
    <cellStyle name="Обычный 3 2 2 2 5 2 3 2" xfId="8315"/>
    <cellStyle name="Обычный 3 2 2 2 5 2 3 2 2" xfId="16763"/>
    <cellStyle name="Обычный 3 2 2 2 5 2 3 2 2 2" xfId="33660"/>
    <cellStyle name="Обычный 3 2 2 2 5 2 3 2 3" xfId="25212"/>
    <cellStyle name="Обычный 3 2 2 2 5 2 3 3" xfId="12539"/>
    <cellStyle name="Обычный 3 2 2 2 5 2 3 3 2" xfId="29436"/>
    <cellStyle name="Обычный 3 2 2 2 5 2 3 4" xfId="20988"/>
    <cellStyle name="Обычный 3 2 2 2 5 2 4" xfId="5499"/>
    <cellStyle name="Обычный 3 2 2 2 5 2 4 2" xfId="13947"/>
    <cellStyle name="Обычный 3 2 2 2 5 2 4 2 2" xfId="30844"/>
    <cellStyle name="Обычный 3 2 2 2 5 2 4 3" xfId="22396"/>
    <cellStyle name="Обычный 3 2 2 2 5 2 5" xfId="9723"/>
    <cellStyle name="Обычный 3 2 2 2 5 2 5 2" xfId="26620"/>
    <cellStyle name="Обычный 3 2 2 2 5 2 6" xfId="18172"/>
    <cellStyle name="Обычный 3 2 2 2 5 3" xfId="1979"/>
    <cellStyle name="Обычный 3 2 2 2 5 3 2" xfId="6203"/>
    <cellStyle name="Обычный 3 2 2 2 5 3 2 2" xfId="14651"/>
    <cellStyle name="Обычный 3 2 2 2 5 3 2 2 2" xfId="31548"/>
    <cellStyle name="Обычный 3 2 2 2 5 3 2 3" xfId="23100"/>
    <cellStyle name="Обычный 3 2 2 2 5 3 3" xfId="10427"/>
    <cellStyle name="Обычный 3 2 2 2 5 3 3 2" xfId="27324"/>
    <cellStyle name="Обычный 3 2 2 2 5 3 4" xfId="18876"/>
    <cellStyle name="Обычный 3 2 2 2 5 4" xfId="3387"/>
    <cellStyle name="Обычный 3 2 2 2 5 4 2" xfId="7611"/>
    <cellStyle name="Обычный 3 2 2 2 5 4 2 2" xfId="16059"/>
    <cellStyle name="Обычный 3 2 2 2 5 4 2 2 2" xfId="32956"/>
    <cellStyle name="Обычный 3 2 2 2 5 4 2 3" xfId="24508"/>
    <cellStyle name="Обычный 3 2 2 2 5 4 3" xfId="11835"/>
    <cellStyle name="Обычный 3 2 2 2 5 4 3 2" xfId="28732"/>
    <cellStyle name="Обычный 3 2 2 2 5 4 4" xfId="20284"/>
    <cellStyle name="Обычный 3 2 2 2 5 5" xfId="4795"/>
    <cellStyle name="Обычный 3 2 2 2 5 5 2" xfId="13243"/>
    <cellStyle name="Обычный 3 2 2 2 5 5 2 2" xfId="30140"/>
    <cellStyle name="Обычный 3 2 2 2 5 5 3" xfId="21692"/>
    <cellStyle name="Обычный 3 2 2 2 5 6" xfId="9019"/>
    <cellStyle name="Обычный 3 2 2 2 5 6 2" xfId="25916"/>
    <cellStyle name="Обычный 3 2 2 2 5 7" xfId="17468"/>
    <cellStyle name="Обычный 3 2 2 2 5 8" xfId="34365"/>
    <cellStyle name="Обычный 3 2 2 2 6" xfId="922"/>
    <cellStyle name="Обычный 3 2 2 2 6 2" xfId="2331"/>
    <cellStyle name="Обычный 3 2 2 2 6 2 2" xfId="6555"/>
    <cellStyle name="Обычный 3 2 2 2 6 2 2 2" xfId="15003"/>
    <cellStyle name="Обычный 3 2 2 2 6 2 2 2 2" xfId="31900"/>
    <cellStyle name="Обычный 3 2 2 2 6 2 2 3" xfId="23452"/>
    <cellStyle name="Обычный 3 2 2 2 6 2 3" xfId="10779"/>
    <cellStyle name="Обычный 3 2 2 2 6 2 3 2" xfId="27676"/>
    <cellStyle name="Обычный 3 2 2 2 6 2 4" xfId="19228"/>
    <cellStyle name="Обычный 3 2 2 2 6 3" xfId="3739"/>
    <cellStyle name="Обычный 3 2 2 2 6 3 2" xfId="7963"/>
    <cellStyle name="Обычный 3 2 2 2 6 3 2 2" xfId="16411"/>
    <cellStyle name="Обычный 3 2 2 2 6 3 2 2 2" xfId="33308"/>
    <cellStyle name="Обычный 3 2 2 2 6 3 2 3" xfId="24860"/>
    <cellStyle name="Обычный 3 2 2 2 6 3 3" xfId="12187"/>
    <cellStyle name="Обычный 3 2 2 2 6 3 3 2" xfId="29084"/>
    <cellStyle name="Обычный 3 2 2 2 6 3 4" xfId="20636"/>
    <cellStyle name="Обычный 3 2 2 2 6 4" xfId="5147"/>
    <cellStyle name="Обычный 3 2 2 2 6 4 2" xfId="13595"/>
    <cellStyle name="Обычный 3 2 2 2 6 4 2 2" xfId="30492"/>
    <cellStyle name="Обычный 3 2 2 2 6 4 3" xfId="22044"/>
    <cellStyle name="Обычный 3 2 2 2 6 5" xfId="9371"/>
    <cellStyle name="Обычный 3 2 2 2 6 5 2" xfId="26268"/>
    <cellStyle name="Обычный 3 2 2 2 6 6" xfId="17820"/>
    <cellStyle name="Обычный 3 2 2 2 7" xfId="1627"/>
    <cellStyle name="Обычный 3 2 2 2 7 2" xfId="5851"/>
    <cellStyle name="Обычный 3 2 2 2 7 2 2" xfId="14299"/>
    <cellStyle name="Обычный 3 2 2 2 7 2 2 2" xfId="31196"/>
    <cellStyle name="Обычный 3 2 2 2 7 2 3" xfId="22748"/>
    <cellStyle name="Обычный 3 2 2 2 7 3" xfId="10075"/>
    <cellStyle name="Обычный 3 2 2 2 7 3 2" xfId="26972"/>
    <cellStyle name="Обычный 3 2 2 2 7 4" xfId="18524"/>
    <cellStyle name="Обычный 3 2 2 2 8" xfId="3035"/>
    <cellStyle name="Обычный 3 2 2 2 8 2" xfId="7259"/>
    <cellStyle name="Обычный 3 2 2 2 8 2 2" xfId="15707"/>
    <cellStyle name="Обычный 3 2 2 2 8 2 2 2" xfId="32604"/>
    <cellStyle name="Обычный 3 2 2 2 8 2 3" xfId="24156"/>
    <cellStyle name="Обычный 3 2 2 2 8 3" xfId="11483"/>
    <cellStyle name="Обычный 3 2 2 2 8 3 2" xfId="28380"/>
    <cellStyle name="Обычный 3 2 2 2 8 4" xfId="19932"/>
    <cellStyle name="Обычный 3 2 2 2 9" xfId="4443"/>
    <cellStyle name="Обычный 3 2 2 2 9 2" xfId="12891"/>
    <cellStyle name="Обычный 3 2 2 2 9 2 2" xfId="29788"/>
    <cellStyle name="Обычный 3 2 2 2 9 3" xfId="21340"/>
    <cellStyle name="Обычный 3 2 2 3" xfId="141"/>
    <cellStyle name="Обычный 3 2 2 3 10" xfId="17124"/>
    <cellStyle name="Обычный 3 2 2 3 11" xfId="34021"/>
    <cellStyle name="Обычный 3 2 2 3 2" xfId="142"/>
    <cellStyle name="Обычный 3 2 2 3 2 10" xfId="34022"/>
    <cellStyle name="Обычный 3 2 2 3 2 2" xfId="143"/>
    <cellStyle name="Обычный 3 2 2 3 2 2 2" xfId="553"/>
    <cellStyle name="Обычный 3 2 2 3 2 2 2 2" xfId="1284"/>
    <cellStyle name="Обычный 3 2 2 3 2 2 2 2 2" xfId="2693"/>
    <cellStyle name="Обычный 3 2 2 3 2 2 2 2 2 2" xfId="6917"/>
    <cellStyle name="Обычный 3 2 2 3 2 2 2 2 2 2 2" xfId="15365"/>
    <cellStyle name="Обычный 3 2 2 3 2 2 2 2 2 2 2 2" xfId="32262"/>
    <cellStyle name="Обычный 3 2 2 3 2 2 2 2 2 2 3" xfId="23814"/>
    <cellStyle name="Обычный 3 2 2 3 2 2 2 2 2 3" xfId="11141"/>
    <cellStyle name="Обычный 3 2 2 3 2 2 2 2 2 3 2" xfId="28038"/>
    <cellStyle name="Обычный 3 2 2 3 2 2 2 2 2 4" xfId="19590"/>
    <cellStyle name="Обычный 3 2 2 3 2 2 2 2 3" xfId="4101"/>
    <cellStyle name="Обычный 3 2 2 3 2 2 2 2 3 2" xfId="8325"/>
    <cellStyle name="Обычный 3 2 2 3 2 2 2 2 3 2 2" xfId="16773"/>
    <cellStyle name="Обычный 3 2 2 3 2 2 2 2 3 2 2 2" xfId="33670"/>
    <cellStyle name="Обычный 3 2 2 3 2 2 2 2 3 2 3" xfId="25222"/>
    <cellStyle name="Обычный 3 2 2 3 2 2 2 2 3 3" xfId="12549"/>
    <cellStyle name="Обычный 3 2 2 3 2 2 2 2 3 3 2" xfId="29446"/>
    <cellStyle name="Обычный 3 2 2 3 2 2 2 2 3 4" xfId="20998"/>
    <cellStyle name="Обычный 3 2 2 3 2 2 2 2 4" xfId="5509"/>
    <cellStyle name="Обычный 3 2 2 3 2 2 2 2 4 2" xfId="13957"/>
    <cellStyle name="Обычный 3 2 2 3 2 2 2 2 4 2 2" xfId="30854"/>
    <cellStyle name="Обычный 3 2 2 3 2 2 2 2 4 3" xfId="22406"/>
    <cellStyle name="Обычный 3 2 2 3 2 2 2 2 5" xfId="9733"/>
    <cellStyle name="Обычный 3 2 2 3 2 2 2 2 5 2" xfId="26630"/>
    <cellStyle name="Обычный 3 2 2 3 2 2 2 2 6" xfId="18182"/>
    <cellStyle name="Обычный 3 2 2 3 2 2 2 3" xfId="1989"/>
    <cellStyle name="Обычный 3 2 2 3 2 2 2 3 2" xfId="6213"/>
    <cellStyle name="Обычный 3 2 2 3 2 2 2 3 2 2" xfId="14661"/>
    <cellStyle name="Обычный 3 2 2 3 2 2 2 3 2 2 2" xfId="31558"/>
    <cellStyle name="Обычный 3 2 2 3 2 2 2 3 2 3" xfId="23110"/>
    <cellStyle name="Обычный 3 2 2 3 2 2 2 3 3" xfId="10437"/>
    <cellStyle name="Обычный 3 2 2 3 2 2 2 3 3 2" xfId="27334"/>
    <cellStyle name="Обычный 3 2 2 3 2 2 2 3 4" xfId="18886"/>
    <cellStyle name="Обычный 3 2 2 3 2 2 2 4" xfId="3397"/>
    <cellStyle name="Обычный 3 2 2 3 2 2 2 4 2" xfId="7621"/>
    <cellStyle name="Обычный 3 2 2 3 2 2 2 4 2 2" xfId="16069"/>
    <cellStyle name="Обычный 3 2 2 3 2 2 2 4 2 2 2" xfId="32966"/>
    <cellStyle name="Обычный 3 2 2 3 2 2 2 4 2 3" xfId="24518"/>
    <cellStyle name="Обычный 3 2 2 3 2 2 2 4 3" xfId="11845"/>
    <cellStyle name="Обычный 3 2 2 3 2 2 2 4 3 2" xfId="28742"/>
    <cellStyle name="Обычный 3 2 2 3 2 2 2 4 4" xfId="20294"/>
    <cellStyle name="Обычный 3 2 2 3 2 2 2 5" xfId="4805"/>
    <cellStyle name="Обычный 3 2 2 3 2 2 2 5 2" xfId="13253"/>
    <cellStyle name="Обычный 3 2 2 3 2 2 2 5 2 2" xfId="30150"/>
    <cellStyle name="Обычный 3 2 2 3 2 2 2 5 3" xfId="21702"/>
    <cellStyle name="Обычный 3 2 2 3 2 2 2 6" xfId="9029"/>
    <cellStyle name="Обычный 3 2 2 3 2 2 2 6 2" xfId="25926"/>
    <cellStyle name="Обычный 3 2 2 3 2 2 2 7" xfId="17478"/>
    <cellStyle name="Обычный 3 2 2 3 2 2 2 8" xfId="34375"/>
    <cellStyle name="Обычный 3 2 2 3 2 2 3" xfId="932"/>
    <cellStyle name="Обычный 3 2 2 3 2 2 3 2" xfId="2341"/>
    <cellStyle name="Обычный 3 2 2 3 2 2 3 2 2" xfId="6565"/>
    <cellStyle name="Обычный 3 2 2 3 2 2 3 2 2 2" xfId="15013"/>
    <cellStyle name="Обычный 3 2 2 3 2 2 3 2 2 2 2" xfId="31910"/>
    <cellStyle name="Обычный 3 2 2 3 2 2 3 2 2 3" xfId="23462"/>
    <cellStyle name="Обычный 3 2 2 3 2 2 3 2 3" xfId="10789"/>
    <cellStyle name="Обычный 3 2 2 3 2 2 3 2 3 2" xfId="27686"/>
    <cellStyle name="Обычный 3 2 2 3 2 2 3 2 4" xfId="19238"/>
    <cellStyle name="Обычный 3 2 2 3 2 2 3 3" xfId="3749"/>
    <cellStyle name="Обычный 3 2 2 3 2 2 3 3 2" xfId="7973"/>
    <cellStyle name="Обычный 3 2 2 3 2 2 3 3 2 2" xfId="16421"/>
    <cellStyle name="Обычный 3 2 2 3 2 2 3 3 2 2 2" xfId="33318"/>
    <cellStyle name="Обычный 3 2 2 3 2 2 3 3 2 3" xfId="24870"/>
    <cellStyle name="Обычный 3 2 2 3 2 2 3 3 3" xfId="12197"/>
    <cellStyle name="Обычный 3 2 2 3 2 2 3 3 3 2" xfId="29094"/>
    <cellStyle name="Обычный 3 2 2 3 2 2 3 3 4" xfId="20646"/>
    <cellStyle name="Обычный 3 2 2 3 2 2 3 4" xfId="5157"/>
    <cellStyle name="Обычный 3 2 2 3 2 2 3 4 2" xfId="13605"/>
    <cellStyle name="Обычный 3 2 2 3 2 2 3 4 2 2" xfId="30502"/>
    <cellStyle name="Обычный 3 2 2 3 2 2 3 4 3" xfId="22054"/>
    <cellStyle name="Обычный 3 2 2 3 2 2 3 5" xfId="9381"/>
    <cellStyle name="Обычный 3 2 2 3 2 2 3 5 2" xfId="26278"/>
    <cellStyle name="Обычный 3 2 2 3 2 2 3 6" xfId="17830"/>
    <cellStyle name="Обычный 3 2 2 3 2 2 4" xfId="1637"/>
    <cellStyle name="Обычный 3 2 2 3 2 2 4 2" xfId="5861"/>
    <cellStyle name="Обычный 3 2 2 3 2 2 4 2 2" xfId="14309"/>
    <cellStyle name="Обычный 3 2 2 3 2 2 4 2 2 2" xfId="31206"/>
    <cellStyle name="Обычный 3 2 2 3 2 2 4 2 3" xfId="22758"/>
    <cellStyle name="Обычный 3 2 2 3 2 2 4 3" xfId="10085"/>
    <cellStyle name="Обычный 3 2 2 3 2 2 4 3 2" xfId="26982"/>
    <cellStyle name="Обычный 3 2 2 3 2 2 4 4" xfId="18534"/>
    <cellStyle name="Обычный 3 2 2 3 2 2 5" xfId="3045"/>
    <cellStyle name="Обычный 3 2 2 3 2 2 5 2" xfId="7269"/>
    <cellStyle name="Обычный 3 2 2 3 2 2 5 2 2" xfId="15717"/>
    <cellStyle name="Обычный 3 2 2 3 2 2 5 2 2 2" xfId="32614"/>
    <cellStyle name="Обычный 3 2 2 3 2 2 5 2 3" xfId="24166"/>
    <cellStyle name="Обычный 3 2 2 3 2 2 5 3" xfId="11493"/>
    <cellStyle name="Обычный 3 2 2 3 2 2 5 3 2" xfId="28390"/>
    <cellStyle name="Обычный 3 2 2 3 2 2 5 4" xfId="19942"/>
    <cellStyle name="Обычный 3 2 2 3 2 2 6" xfId="4453"/>
    <cellStyle name="Обычный 3 2 2 3 2 2 6 2" xfId="12901"/>
    <cellStyle name="Обычный 3 2 2 3 2 2 6 2 2" xfId="29798"/>
    <cellStyle name="Обычный 3 2 2 3 2 2 6 3" xfId="21350"/>
    <cellStyle name="Обычный 3 2 2 3 2 2 7" xfId="8677"/>
    <cellStyle name="Обычный 3 2 2 3 2 2 7 2" xfId="25574"/>
    <cellStyle name="Обычный 3 2 2 3 2 2 8" xfId="17126"/>
    <cellStyle name="Обычный 3 2 2 3 2 2 9" xfId="34023"/>
    <cellStyle name="Обычный 3 2 2 3 2 3" xfId="552"/>
    <cellStyle name="Обычный 3 2 2 3 2 3 2" xfId="1283"/>
    <cellStyle name="Обычный 3 2 2 3 2 3 2 2" xfId="2692"/>
    <cellStyle name="Обычный 3 2 2 3 2 3 2 2 2" xfId="6916"/>
    <cellStyle name="Обычный 3 2 2 3 2 3 2 2 2 2" xfId="15364"/>
    <cellStyle name="Обычный 3 2 2 3 2 3 2 2 2 2 2" xfId="32261"/>
    <cellStyle name="Обычный 3 2 2 3 2 3 2 2 2 3" xfId="23813"/>
    <cellStyle name="Обычный 3 2 2 3 2 3 2 2 3" xfId="11140"/>
    <cellStyle name="Обычный 3 2 2 3 2 3 2 2 3 2" xfId="28037"/>
    <cellStyle name="Обычный 3 2 2 3 2 3 2 2 4" xfId="19589"/>
    <cellStyle name="Обычный 3 2 2 3 2 3 2 3" xfId="4100"/>
    <cellStyle name="Обычный 3 2 2 3 2 3 2 3 2" xfId="8324"/>
    <cellStyle name="Обычный 3 2 2 3 2 3 2 3 2 2" xfId="16772"/>
    <cellStyle name="Обычный 3 2 2 3 2 3 2 3 2 2 2" xfId="33669"/>
    <cellStyle name="Обычный 3 2 2 3 2 3 2 3 2 3" xfId="25221"/>
    <cellStyle name="Обычный 3 2 2 3 2 3 2 3 3" xfId="12548"/>
    <cellStyle name="Обычный 3 2 2 3 2 3 2 3 3 2" xfId="29445"/>
    <cellStyle name="Обычный 3 2 2 3 2 3 2 3 4" xfId="20997"/>
    <cellStyle name="Обычный 3 2 2 3 2 3 2 4" xfId="5508"/>
    <cellStyle name="Обычный 3 2 2 3 2 3 2 4 2" xfId="13956"/>
    <cellStyle name="Обычный 3 2 2 3 2 3 2 4 2 2" xfId="30853"/>
    <cellStyle name="Обычный 3 2 2 3 2 3 2 4 3" xfId="22405"/>
    <cellStyle name="Обычный 3 2 2 3 2 3 2 5" xfId="9732"/>
    <cellStyle name="Обычный 3 2 2 3 2 3 2 5 2" xfId="26629"/>
    <cellStyle name="Обычный 3 2 2 3 2 3 2 6" xfId="18181"/>
    <cellStyle name="Обычный 3 2 2 3 2 3 3" xfId="1988"/>
    <cellStyle name="Обычный 3 2 2 3 2 3 3 2" xfId="6212"/>
    <cellStyle name="Обычный 3 2 2 3 2 3 3 2 2" xfId="14660"/>
    <cellStyle name="Обычный 3 2 2 3 2 3 3 2 2 2" xfId="31557"/>
    <cellStyle name="Обычный 3 2 2 3 2 3 3 2 3" xfId="23109"/>
    <cellStyle name="Обычный 3 2 2 3 2 3 3 3" xfId="10436"/>
    <cellStyle name="Обычный 3 2 2 3 2 3 3 3 2" xfId="27333"/>
    <cellStyle name="Обычный 3 2 2 3 2 3 3 4" xfId="18885"/>
    <cellStyle name="Обычный 3 2 2 3 2 3 4" xfId="3396"/>
    <cellStyle name="Обычный 3 2 2 3 2 3 4 2" xfId="7620"/>
    <cellStyle name="Обычный 3 2 2 3 2 3 4 2 2" xfId="16068"/>
    <cellStyle name="Обычный 3 2 2 3 2 3 4 2 2 2" xfId="32965"/>
    <cellStyle name="Обычный 3 2 2 3 2 3 4 2 3" xfId="24517"/>
    <cellStyle name="Обычный 3 2 2 3 2 3 4 3" xfId="11844"/>
    <cellStyle name="Обычный 3 2 2 3 2 3 4 3 2" xfId="28741"/>
    <cellStyle name="Обычный 3 2 2 3 2 3 4 4" xfId="20293"/>
    <cellStyle name="Обычный 3 2 2 3 2 3 5" xfId="4804"/>
    <cellStyle name="Обычный 3 2 2 3 2 3 5 2" xfId="13252"/>
    <cellStyle name="Обычный 3 2 2 3 2 3 5 2 2" xfId="30149"/>
    <cellStyle name="Обычный 3 2 2 3 2 3 5 3" xfId="21701"/>
    <cellStyle name="Обычный 3 2 2 3 2 3 6" xfId="9028"/>
    <cellStyle name="Обычный 3 2 2 3 2 3 6 2" xfId="25925"/>
    <cellStyle name="Обычный 3 2 2 3 2 3 7" xfId="17477"/>
    <cellStyle name="Обычный 3 2 2 3 2 3 8" xfId="34374"/>
    <cellStyle name="Обычный 3 2 2 3 2 4" xfId="931"/>
    <cellStyle name="Обычный 3 2 2 3 2 4 2" xfId="2340"/>
    <cellStyle name="Обычный 3 2 2 3 2 4 2 2" xfId="6564"/>
    <cellStyle name="Обычный 3 2 2 3 2 4 2 2 2" xfId="15012"/>
    <cellStyle name="Обычный 3 2 2 3 2 4 2 2 2 2" xfId="31909"/>
    <cellStyle name="Обычный 3 2 2 3 2 4 2 2 3" xfId="23461"/>
    <cellStyle name="Обычный 3 2 2 3 2 4 2 3" xfId="10788"/>
    <cellStyle name="Обычный 3 2 2 3 2 4 2 3 2" xfId="27685"/>
    <cellStyle name="Обычный 3 2 2 3 2 4 2 4" xfId="19237"/>
    <cellStyle name="Обычный 3 2 2 3 2 4 3" xfId="3748"/>
    <cellStyle name="Обычный 3 2 2 3 2 4 3 2" xfId="7972"/>
    <cellStyle name="Обычный 3 2 2 3 2 4 3 2 2" xfId="16420"/>
    <cellStyle name="Обычный 3 2 2 3 2 4 3 2 2 2" xfId="33317"/>
    <cellStyle name="Обычный 3 2 2 3 2 4 3 2 3" xfId="24869"/>
    <cellStyle name="Обычный 3 2 2 3 2 4 3 3" xfId="12196"/>
    <cellStyle name="Обычный 3 2 2 3 2 4 3 3 2" xfId="29093"/>
    <cellStyle name="Обычный 3 2 2 3 2 4 3 4" xfId="20645"/>
    <cellStyle name="Обычный 3 2 2 3 2 4 4" xfId="5156"/>
    <cellStyle name="Обычный 3 2 2 3 2 4 4 2" xfId="13604"/>
    <cellStyle name="Обычный 3 2 2 3 2 4 4 2 2" xfId="30501"/>
    <cellStyle name="Обычный 3 2 2 3 2 4 4 3" xfId="22053"/>
    <cellStyle name="Обычный 3 2 2 3 2 4 5" xfId="9380"/>
    <cellStyle name="Обычный 3 2 2 3 2 4 5 2" xfId="26277"/>
    <cellStyle name="Обычный 3 2 2 3 2 4 6" xfId="17829"/>
    <cellStyle name="Обычный 3 2 2 3 2 5" xfId="1636"/>
    <cellStyle name="Обычный 3 2 2 3 2 5 2" xfId="5860"/>
    <cellStyle name="Обычный 3 2 2 3 2 5 2 2" xfId="14308"/>
    <cellStyle name="Обычный 3 2 2 3 2 5 2 2 2" xfId="31205"/>
    <cellStyle name="Обычный 3 2 2 3 2 5 2 3" xfId="22757"/>
    <cellStyle name="Обычный 3 2 2 3 2 5 3" xfId="10084"/>
    <cellStyle name="Обычный 3 2 2 3 2 5 3 2" xfId="26981"/>
    <cellStyle name="Обычный 3 2 2 3 2 5 4" xfId="18533"/>
    <cellStyle name="Обычный 3 2 2 3 2 6" xfId="3044"/>
    <cellStyle name="Обычный 3 2 2 3 2 6 2" xfId="7268"/>
    <cellStyle name="Обычный 3 2 2 3 2 6 2 2" xfId="15716"/>
    <cellStyle name="Обычный 3 2 2 3 2 6 2 2 2" xfId="32613"/>
    <cellStyle name="Обычный 3 2 2 3 2 6 2 3" xfId="24165"/>
    <cellStyle name="Обычный 3 2 2 3 2 6 3" xfId="11492"/>
    <cellStyle name="Обычный 3 2 2 3 2 6 3 2" xfId="28389"/>
    <cellStyle name="Обычный 3 2 2 3 2 6 4" xfId="19941"/>
    <cellStyle name="Обычный 3 2 2 3 2 7" xfId="4452"/>
    <cellStyle name="Обычный 3 2 2 3 2 7 2" xfId="12900"/>
    <cellStyle name="Обычный 3 2 2 3 2 7 2 2" xfId="29797"/>
    <cellStyle name="Обычный 3 2 2 3 2 7 3" xfId="21349"/>
    <cellStyle name="Обычный 3 2 2 3 2 8" xfId="8676"/>
    <cellStyle name="Обычный 3 2 2 3 2 8 2" xfId="25573"/>
    <cellStyle name="Обычный 3 2 2 3 2 9" xfId="17125"/>
    <cellStyle name="Обычный 3 2 2 3 3" xfId="144"/>
    <cellStyle name="Обычный 3 2 2 3 3 2" xfId="554"/>
    <cellStyle name="Обычный 3 2 2 3 3 2 2" xfId="1285"/>
    <cellStyle name="Обычный 3 2 2 3 3 2 2 2" xfId="2694"/>
    <cellStyle name="Обычный 3 2 2 3 3 2 2 2 2" xfId="6918"/>
    <cellStyle name="Обычный 3 2 2 3 3 2 2 2 2 2" xfId="15366"/>
    <cellStyle name="Обычный 3 2 2 3 3 2 2 2 2 2 2" xfId="32263"/>
    <cellStyle name="Обычный 3 2 2 3 3 2 2 2 2 3" xfId="23815"/>
    <cellStyle name="Обычный 3 2 2 3 3 2 2 2 3" xfId="11142"/>
    <cellStyle name="Обычный 3 2 2 3 3 2 2 2 3 2" xfId="28039"/>
    <cellStyle name="Обычный 3 2 2 3 3 2 2 2 4" xfId="19591"/>
    <cellStyle name="Обычный 3 2 2 3 3 2 2 3" xfId="4102"/>
    <cellStyle name="Обычный 3 2 2 3 3 2 2 3 2" xfId="8326"/>
    <cellStyle name="Обычный 3 2 2 3 3 2 2 3 2 2" xfId="16774"/>
    <cellStyle name="Обычный 3 2 2 3 3 2 2 3 2 2 2" xfId="33671"/>
    <cellStyle name="Обычный 3 2 2 3 3 2 2 3 2 3" xfId="25223"/>
    <cellStyle name="Обычный 3 2 2 3 3 2 2 3 3" xfId="12550"/>
    <cellStyle name="Обычный 3 2 2 3 3 2 2 3 3 2" xfId="29447"/>
    <cellStyle name="Обычный 3 2 2 3 3 2 2 3 4" xfId="20999"/>
    <cellStyle name="Обычный 3 2 2 3 3 2 2 4" xfId="5510"/>
    <cellStyle name="Обычный 3 2 2 3 3 2 2 4 2" xfId="13958"/>
    <cellStyle name="Обычный 3 2 2 3 3 2 2 4 2 2" xfId="30855"/>
    <cellStyle name="Обычный 3 2 2 3 3 2 2 4 3" xfId="22407"/>
    <cellStyle name="Обычный 3 2 2 3 3 2 2 5" xfId="9734"/>
    <cellStyle name="Обычный 3 2 2 3 3 2 2 5 2" xfId="26631"/>
    <cellStyle name="Обычный 3 2 2 3 3 2 2 6" xfId="18183"/>
    <cellStyle name="Обычный 3 2 2 3 3 2 3" xfId="1990"/>
    <cellStyle name="Обычный 3 2 2 3 3 2 3 2" xfId="6214"/>
    <cellStyle name="Обычный 3 2 2 3 3 2 3 2 2" xfId="14662"/>
    <cellStyle name="Обычный 3 2 2 3 3 2 3 2 2 2" xfId="31559"/>
    <cellStyle name="Обычный 3 2 2 3 3 2 3 2 3" xfId="23111"/>
    <cellStyle name="Обычный 3 2 2 3 3 2 3 3" xfId="10438"/>
    <cellStyle name="Обычный 3 2 2 3 3 2 3 3 2" xfId="27335"/>
    <cellStyle name="Обычный 3 2 2 3 3 2 3 4" xfId="18887"/>
    <cellStyle name="Обычный 3 2 2 3 3 2 4" xfId="3398"/>
    <cellStyle name="Обычный 3 2 2 3 3 2 4 2" xfId="7622"/>
    <cellStyle name="Обычный 3 2 2 3 3 2 4 2 2" xfId="16070"/>
    <cellStyle name="Обычный 3 2 2 3 3 2 4 2 2 2" xfId="32967"/>
    <cellStyle name="Обычный 3 2 2 3 3 2 4 2 3" xfId="24519"/>
    <cellStyle name="Обычный 3 2 2 3 3 2 4 3" xfId="11846"/>
    <cellStyle name="Обычный 3 2 2 3 3 2 4 3 2" xfId="28743"/>
    <cellStyle name="Обычный 3 2 2 3 3 2 4 4" xfId="20295"/>
    <cellStyle name="Обычный 3 2 2 3 3 2 5" xfId="4806"/>
    <cellStyle name="Обычный 3 2 2 3 3 2 5 2" xfId="13254"/>
    <cellStyle name="Обычный 3 2 2 3 3 2 5 2 2" xfId="30151"/>
    <cellStyle name="Обычный 3 2 2 3 3 2 5 3" xfId="21703"/>
    <cellStyle name="Обычный 3 2 2 3 3 2 6" xfId="9030"/>
    <cellStyle name="Обычный 3 2 2 3 3 2 6 2" xfId="25927"/>
    <cellStyle name="Обычный 3 2 2 3 3 2 7" xfId="17479"/>
    <cellStyle name="Обычный 3 2 2 3 3 2 8" xfId="34376"/>
    <cellStyle name="Обычный 3 2 2 3 3 3" xfId="933"/>
    <cellStyle name="Обычный 3 2 2 3 3 3 2" xfId="2342"/>
    <cellStyle name="Обычный 3 2 2 3 3 3 2 2" xfId="6566"/>
    <cellStyle name="Обычный 3 2 2 3 3 3 2 2 2" xfId="15014"/>
    <cellStyle name="Обычный 3 2 2 3 3 3 2 2 2 2" xfId="31911"/>
    <cellStyle name="Обычный 3 2 2 3 3 3 2 2 3" xfId="23463"/>
    <cellStyle name="Обычный 3 2 2 3 3 3 2 3" xfId="10790"/>
    <cellStyle name="Обычный 3 2 2 3 3 3 2 3 2" xfId="27687"/>
    <cellStyle name="Обычный 3 2 2 3 3 3 2 4" xfId="19239"/>
    <cellStyle name="Обычный 3 2 2 3 3 3 3" xfId="3750"/>
    <cellStyle name="Обычный 3 2 2 3 3 3 3 2" xfId="7974"/>
    <cellStyle name="Обычный 3 2 2 3 3 3 3 2 2" xfId="16422"/>
    <cellStyle name="Обычный 3 2 2 3 3 3 3 2 2 2" xfId="33319"/>
    <cellStyle name="Обычный 3 2 2 3 3 3 3 2 3" xfId="24871"/>
    <cellStyle name="Обычный 3 2 2 3 3 3 3 3" xfId="12198"/>
    <cellStyle name="Обычный 3 2 2 3 3 3 3 3 2" xfId="29095"/>
    <cellStyle name="Обычный 3 2 2 3 3 3 3 4" xfId="20647"/>
    <cellStyle name="Обычный 3 2 2 3 3 3 4" xfId="5158"/>
    <cellStyle name="Обычный 3 2 2 3 3 3 4 2" xfId="13606"/>
    <cellStyle name="Обычный 3 2 2 3 3 3 4 2 2" xfId="30503"/>
    <cellStyle name="Обычный 3 2 2 3 3 3 4 3" xfId="22055"/>
    <cellStyle name="Обычный 3 2 2 3 3 3 5" xfId="9382"/>
    <cellStyle name="Обычный 3 2 2 3 3 3 5 2" xfId="26279"/>
    <cellStyle name="Обычный 3 2 2 3 3 3 6" xfId="17831"/>
    <cellStyle name="Обычный 3 2 2 3 3 4" xfId="1638"/>
    <cellStyle name="Обычный 3 2 2 3 3 4 2" xfId="5862"/>
    <cellStyle name="Обычный 3 2 2 3 3 4 2 2" xfId="14310"/>
    <cellStyle name="Обычный 3 2 2 3 3 4 2 2 2" xfId="31207"/>
    <cellStyle name="Обычный 3 2 2 3 3 4 2 3" xfId="22759"/>
    <cellStyle name="Обычный 3 2 2 3 3 4 3" xfId="10086"/>
    <cellStyle name="Обычный 3 2 2 3 3 4 3 2" xfId="26983"/>
    <cellStyle name="Обычный 3 2 2 3 3 4 4" xfId="18535"/>
    <cellStyle name="Обычный 3 2 2 3 3 5" xfId="3046"/>
    <cellStyle name="Обычный 3 2 2 3 3 5 2" xfId="7270"/>
    <cellStyle name="Обычный 3 2 2 3 3 5 2 2" xfId="15718"/>
    <cellStyle name="Обычный 3 2 2 3 3 5 2 2 2" xfId="32615"/>
    <cellStyle name="Обычный 3 2 2 3 3 5 2 3" xfId="24167"/>
    <cellStyle name="Обычный 3 2 2 3 3 5 3" xfId="11494"/>
    <cellStyle name="Обычный 3 2 2 3 3 5 3 2" xfId="28391"/>
    <cellStyle name="Обычный 3 2 2 3 3 5 4" xfId="19943"/>
    <cellStyle name="Обычный 3 2 2 3 3 6" xfId="4454"/>
    <cellStyle name="Обычный 3 2 2 3 3 6 2" xfId="12902"/>
    <cellStyle name="Обычный 3 2 2 3 3 6 2 2" xfId="29799"/>
    <cellStyle name="Обычный 3 2 2 3 3 6 3" xfId="21351"/>
    <cellStyle name="Обычный 3 2 2 3 3 7" xfId="8678"/>
    <cellStyle name="Обычный 3 2 2 3 3 7 2" xfId="25575"/>
    <cellStyle name="Обычный 3 2 2 3 3 8" xfId="17127"/>
    <cellStyle name="Обычный 3 2 2 3 3 9" xfId="34024"/>
    <cellStyle name="Обычный 3 2 2 3 4" xfId="551"/>
    <cellStyle name="Обычный 3 2 2 3 4 2" xfId="1282"/>
    <cellStyle name="Обычный 3 2 2 3 4 2 2" xfId="2691"/>
    <cellStyle name="Обычный 3 2 2 3 4 2 2 2" xfId="6915"/>
    <cellStyle name="Обычный 3 2 2 3 4 2 2 2 2" xfId="15363"/>
    <cellStyle name="Обычный 3 2 2 3 4 2 2 2 2 2" xfId="32260"/>
    <cellStyle name="Обычный 3 2 2 3 4 2 2 2 3" xfId="23812"/>
    <cellStyle name="Обычный 3 2 2 3 4 2 2 3" xfId="11139"/>
    <cellStyle name="Обычный 3 2 2 3 4 2 2 3 2" xfId="28036"/>
    <cellStyle name="Обычный 3 2 2 3 4 2 2 4" xfId="19588"/>
    <cellStyle name="Обычный 3 2 2 3 4 2 3" xfId="4099"/>
    <cellStyle name="Обычный 3 2 2 3 4 2 3 2" xfId="8323"/>
    <cellStyle name="Обычный 3 2 2 3 4 2 3 2 2" xfId="16771"/>
    <cellStyle name="Обычный 3 2 2 3 4 2 3 2 2 2" xfId="33668"/>
    <cellStyle name="Обычный 3 2 2 3 4 2 3 2 3" xfId="25220"/>
    <cellStyle name="Обычный 3 2 2 3 4 2 3 3" xfId="12547"/>
    <cellStyle name="Обычный 3 2 2 3 4 2 3 3 2" xfId="29444"/>
    <cellStyle name="Обычный 3 2 2 3 4 2 3 4" xfId="20996"/>
    <cellStyle name="Обычный 3 2 2 3 4 2 4" xfId="5507"/>
    <cellStyle name="Обычный 3 2 2 3 4 2 4 2" xfId="13955"/>
    <cellStyle name="Обычный 3 2 2 3 4 2 4 2 2" xfId="30852"/>
    <cellStyle name="Обычный 3 2 2 3 4 2 4 3" xfId="22404"/>
    <cellStyle name="Обычный 3 2 2 3 4 2 5" xfId="9731"/>
    <cellStyle name="Обычный 3 2 2 3 4 2 5 2" xfId="26628"/>
    <cellStyle name="Обычный 3 2 2 3 4 2 6" xfId="18180"/>
    <cellStyle name="Обычный 3 2 2 3 4 3" xfId="1987"/>
    <cellStyle name="Обычный 3 2 2 3 4 3 2" xfId="6211"/>
    <cellStyle name="Обычный 3 2 2 3 4 3 2 2" xfId="14659"/>
    <cellStyle name="Обычный 3 2 2 3 4 3 2 2 2" xfId="31556"/>
    <cellStyle name="Обычный 3 2 2 3 4 3 2 3" xfId="23108"/>
    <cellStyle name="Обычный 3 2 2 3 4 3 3" xfId="10435"/>
    <cellStyle name="Обычный 3 2 2 3 4 3 3 2" xfId="27332"/>
    <cellStyle name="Обычный 3 2 2 3 4 3 4" xfId="18884"/>
    <cellStyle name="Обычный 3 2 2 3 4 4" xfId="3395"/>
    <cellStyle name="Обычный 3 2 2 3 4 4 2" xfId="7619"/>
    <cellStyle name="Обычный 3 2 2 3 4 4 2 2" xfId="16067"/>
    <cellStyle name="Обычный 3 2 2 3 4 4 2 2 2" xfId="32964"/>
    <cellStyle name="Обычный 3 2 2 3 4 4 2 3" xfId="24516"/>
    <cellStyle name="Обычный 3 2 2 3 4 4 3" xfId="11843"/>
    <cellStyle name="Обычный 3 2 2 3 4 4 3 2" xfId="28740"/>
    <cellStyle name="Обычный 3 2 2 3 4 4 4" xfId="20292"/>
    <cellStyle name="Обычный 3 2 2 3 4 5" xfId="4803"/>
    <cellStyle name="Обычный 3 2 2 3 4 5 2" xfId="13251"/>
    <cellStyle name="Обычный 3 2 2 3 4 5 2 2" xfId="30148"/>
    <cellStyle name="Обычный 3 2 2 3 4 5 3" xfId="21700"/>
    <cellStyle name="Обычный 3 2 2 3 4 6" xfId="9027"/>
    <cellStyle name="Обычный 3 2 2 3 4 6 2" xfId="25924"/>
    <cellStyle name="Обычный 3 2 2 3 4 7" xfId="17476"/>
    <cellStyle name="Обычный 3 2 2 3 4 8" xfId="34373"/>
    <cellStyle name="Обычный 3 2 2 3 5" xfId="930"/>
    <cellStyle name="Обычный 3 2 2 3 5 2" xfId="2339"/>
    <cellStyle name="Обычный 3 2 2 3 5 2 2" xfId="6563"/>
    <cellStyle name="Обычный 3 2 2 3 5 2 2 2" xfId="15011"/>
    <cellStyle name="Обычный 3 2 2 3 5 2 2 2 2" xfId="31908"/>
    <cellStyle name="Обычный 3 2 2 3 5 2 2 3" xfId="23460"/>
    <cellStyle name="Обычный 3 2 2 3 5 2 3" xfId="10787"/>
    <cellStyle name="Обычный 3 2 2 3 5 2 3 2" xfId="27684"/>
    <cellStyle name="Обычный 3 2 2 3 5 2 4" xfId="19236"/>
    <cellStyle name="Обычный 3 2 2 3 5 3" xfId="3747"/>
    <cellStyle name="Обычный 3 2 2 3 5 3 2" xfId="7971"/>
    <cellStyle name="Обычный 3 2 2 3 5 3 2 2" xfId="16419"/>
    <cellStyle name="Обычный 3 2 2 3 5 3 2 2 2" xfId="33316"/>
    <cellStyle name="Обычный 3 2 2 3 5 3 2 3" xfId="24868"/>
    <cellStyle name="Обычный 3 2 2 3 5 3 3" xfId="12195"/>
    <cellStyle name="Обычный 3 2 2 3 5 3 3 2" xfId="29092"/>
    <cellStyle name="Обычный 3 2 2 3 5 3 4" xfId="20644"/>
    <cellStyle name="Обычный 3 2 2 3 5 4" xfId="5155"/>
    <cellStyle name="Обычный 3 2 2 3 5 4 2" xfId="13603"/>
    <cellStyle name="Обычный 3 2 2 3 5 4 2 2" xfId="30500"/>
    <cellStyle name="Обычный 3 2 2 3 5 4 3" xfId="22052"/>
    <cellStyle name="Обычный 3 2 2 3 5 5" xfId="9379"/>
    <cellStyle name="Обычный 3 2 2 3 5 5 2" xfId="26276"/>
    <cellStyle name="Обычный 3 2 2 3 5 6" xfId="17828"/>
    <cellStyle name="Обычный 3 2 2 3 6" xfId="1635"/>
    <cellStyle name="Обычный 3 2 2 3 6 2" xfId="5859"/>
    <cellStyle name="Обычный 3 2 2 3 6 2 2" xfId="14307"/>
    <cellStyle name="Обычный 3 2 2 3 6 2 2 2" xfId="31204"/>
    <cellStyle name="Обычный 3 2 2 3 6 2 3" xfId="22756"/>
    <cellStyle name="Обычный 3 2 2 3 6 3" xfId="10083"/>
    <cellStyle name="Обычный 3 2 2 3 6 3 2" xfId="26980"/>
    <cellStyle name="Обычный 3 2 2 3 6 4" xfId="18532"/>
    <cellStyle name="Обычный 3 2 2 3 7" xfId="3043"/>
    <cellStyle name="Обычный 3 2 2 3 7 2" xfId="7267"/>
    <cellStyle name="Обычный 3 2 2 3 7 2 2" xfId="15715"/>
    <cellStyle name="Обычный 3 2 2 3 7 2 2 2" xfId="32612"/>
    <cellStyle name="Обычный 3 2 2 3 7 2 3" xfId="24164"/>
    <cellStyle name="Обычный 3 2 2 3 7 3" xfId="11491"/>
    <cellStyle name="Обычный 3 2 2 3 7 3 2" xfId="28388"/>
    <cellStyle name="Обычный 3 2 2 3 7 4" xfId="19940"/>
    <cellStyle name="Обычный 3 2 2 3 8" xfId="4451"/>
    <cellStyle name="Обычный 3 2 2 3 8 2" xfId="12899"/>
    <cellStyle name="Обычный 3 2 2 3 8 2 2" xfId="29796"/>
    <cellStyle name="Обычный 3 2 2 3 8 3" xfId="21348"/>
    <cellStyle name="Обычный 3 2 2 3 9" xfId="8675"/>
    <cellStyle name="Обычный 3 2 2 3 9 2" xfId="25572"/>
    <cellStyle name="Обычный 3 2 2 4" xfId="145"/>
    <cellStyle name="Обычный 3 2 2 4 10" xfId="34025"/>
    <cellStyle name="Обычный 3 2 2 4 2" xfId="146"/>
    <cellStyle name="Обычный 3 2 2 4 2 2" xfId="556"/>
    <cellStyle name="Обычный 3 2 2 4 2 2 2" xfId="1287"/>
    <cellStyle name="Обычный 3 2 2 4 2 2 2 2" xfId="2696"/>
    <cellStyle name="Обычный 3 2 2 4 2 2 2 2 2" xfId="6920"/>
    <cellStyle name="Обычный 3 2 2 4 2 2 2 2 2 2" xfId="15368"/>
    <cellStyle name="Обычный 3 2 2 4 2 2 2 2 2 2 2" xfId="32265"/>
    <cellStyle name="Обычный 3 2 2 4 2 2 2 2 2 3" xfId="23817"/>
    <cellStyle name="Обычный 3 2 2 4 2 2 2 2 3" xfId="11144"/>
    <cellStyle name="Обычный 3 2 2 4 2 2 2 2 3 2" xfId="28041"/>
    <cellStyle name="Обычный 3 2 2 4 2 2 2 2 4" xfId="19593"/>
    <cellStyle name="Обычный 3 2 2 4 2 2 2 3" xfId="4104"/>
    <cellStyle name="Обычный 3 2 2 4 2 2 2 3 2" xfId="8328"/>
    <cellStyle name="Обычный 3 2 2 4 2 2 2 3 2 2" xfId="16776"/>
    <cellStyle name="Обычный 3 2 2 4 2 2 2 3 2 2 2" xfId="33673"/>
    <cellStyle name="Обычный 3 2 2 4 2 2 2 3 2 3" xfId="25225"/>
    <cellStyle name="Обычный 3 2 2 4 2 2 2 3 3" xfId="12552"/>
    <cellStyle name="Обычный 3 2 2 4 2 2 2 3 3 2" xfId="29449"/>
    <cellStyle name="Обычный 3 2 2 4 2 2 2 3 4" xfId="21001"/>
    <cellStyle name="Обычный 3 2 2 4 2 2 2 4" xfId="5512"/>
    <cellStyle name="Обычный 3 2 2 4 2 2 2 4 2" xfId="13960"/>
    <cellStyle name="Обычный 3 2 2 4 2 2 2 4 2 2" xfId="30857"/>
    <cellStyle name="Обычный 3 2 2 4 2 2 2 4 3" xfId="22409"/>
    <cellStyle name="Обычный 3 2 2 4 2 2 2 5" xfId="9736"/>
    <cellStyle name="Обычный 3 2 2 4 2 2 2 5 2" xfId="26633"/>
    <cellStyle name="Обычный 3 2 2 4 2 2 2 6" xfId="18185"/>
    <cellStyle name="Обычный 3 2 2 4 2 2 3" xfId="1992"/>
    <cellStyle name="Обычный 3 2 2 4 2 2 3 2" xfId="6216"/>
    <cellStyle name="Обычный 3 2 2 4 2 2 3 2 2" xfId="14664"/>
    <cellStyle name="Обычный 3 2 2 4 2 2 3 2 2 2" xfId="31561"/>
    <cellStyle name="Обычный 3 2 2 4 2 2 3 2 3" xfId="23113"/>
    <cellStyle name="Обычный 3 2 2 4 2 2 3 3" xfId="10440"/>
    <cellStyle name="Обычный 3 2 2 4 2 2 3 3 2" xfId="27337"/>
    <cellStyle name="Обычный 3 2 2 4 2 2 3 4" xfId="18889"/>
    <cellStyle name="Обычный 3 2 2 4 2 2 4" xfId="3400"/>
    <cellStyle name="Обычный 3 2 2 4 2 2 4 2" xfId="7624"/>
    <cellStyle name="Обычный 3 2 2 4 2 2 4 2 2" xfId="16072"/>
    <cellStyle name="Обычный 3 2 2 4 2 2 4 2 2 2" xfId="32969"/>
    <cellStyle name="Обычный 3 2 2 4 2 2 4 2 3" xfId="24521"/>
    <cellStyle name="Обычный 3 2 2 4 2 2 4 3" xfId="11848"/>
    <cellStyle name="Обычный 3 2 2 4 2 2 4 3 2" xfId="28745"/>
    <cellStyle name="Обычный 3 2 2 4 2 2 4 4" xfId="20297"/>
    <cellStyle name="Обычный 3 2 2 4 2 2 5" xfId="4808"/>
    <cellStyle name="Обычный 3 2 2 4 2 2 5 2" xfId="13256"/>
    <cellStyle name="Обычный 3 2 2 4 2 2 5 2 2" xfId="30153"/>
    <cellStyle name="Обычный 3 2 2 4 2 2 5 3" xfId="21705"/>
    <cellStyle name="Обычный 3 2 2 4 2 2 6" xfId="9032"/>
    <cellStyle name="Обычный 3 2 2 4 2 2 6 2" xfId="25929"/>
    <cellStyle name="Обычный 3 2 2 4 2 2 7" xfId="17481"/>
    <cellStyle name="Обычный 3 2 2 4 2 2 8" xfId="34378"/>
    <cellStyle name="Обычный 3 2 2 4 2 3" xfId="935"/>
    <cellStyle name="Обычный 3 2 2 4 2 3 2" xfId="2344"/>
    <cellStyle name="Обычный 3 2 2 4 2 3 2 2" xfId="6568"/>
    <cellStyle name="Обычный 3 2 2 4 2 3 2 2 2" xfId="15016"/>
    <cellStyle name="Обычный 3 2 2 4 2 3 2 2 2 2" xfId="31913"/>
    <cellStyle name="Обычный 3 2 2 4 2 3 2 2 3" xfId="23465"/>
    <cellStyle name="Обычный 3 2 2 4 2 3 2 3" xfId="10792"/>
    <cellStyle name="Обычный 3 2 2 4 2 3 2 3 2" xfId="27689"/>
    <cellStyle name="Обычный 3 2 2 4 2 3 2 4" xfId="19241"/>
    <cellStyle name="Обычный 3 2 2 4 2 3 3" xfId="3752"/>
    <cellStyle name="Обычный 3 2 2 4 2 3 3 2" xfId="7976"/>
    <cellStyle name="Обычный 3 2 2 4 2 3 3 2 2" xfId="16424"/>
    <cellStyle name="Обычный 3 2 2 4 2 3 3 2 2 2" xfId="33321"/>
    <cellStyle name="Обычный 3 2 2 4 2 3 3 2 3" xfId="24873"/>
    <cellStyle name="Обычный 3 2 2 4 2 3 3 3" xfId="12200"/>
    <cellStyle name="Обычный 3 2 2 4 2 3 3 3 2" xfId="29097"/>
    <cellStyle name="Обычный 3 2 2 4 2 3 3 4" xfId="20649"/>
    <cellStyle name="Обычный 3 2 2 4 2 3 4" xfId="5160"/>
    <cellStyle name="Обычный 3 2 2 4 2 3 4 2" xfId="13608"/>
    <cellStyle name="Обычный 3 2 2 4 2 3 4 2 2" xfId="30505"/>
    <cellStyle name="Обычный 3 2 2 4 2 3 4 3" xfId="22057"/>
    <cellStyle name="Обычный 3 2 2 4 2 3 5" xfId="9384"/>
    <cellStyle name="Обычный 3 2 2 4 2 3 5 2" xfId="26281"/>
    <cellStyle name="Обычный 3 2 2 4 2 3 6" xfId="17833"/>
    <cellStyle name="Обычный 3 2 2 4 2 4" xfId="1640"/>
    <cellStyle name="Обычный 3 2 2 4 2 4 2" xfId="5864"/>
    <cellStyle name="Обычный 3 2 2 4 2 4 2 2" xfId="14312"/>
    <cellStyle name="Обычный 3 2 2 4 2 4 2 2 2" xfId="31209"/>
    <cellStyle name="Обычный 3 2 2 4 2 4 2 3" xfId="22761"/>
    <cellStyle name="Обычный 3 2 2 4 2 4 3" xfId="10088"/>
    <cellStyle name="Обычный 3 2 2 4 2 4 3 2" xfId="26985"/>
    <cellStyle name="Обычный 3 2 2 4 2 4 4" xfId="18537"/>
    <cellStyle name="Обычный 3 2 2 4 2 5" xfId="3048"/>
    <cellStyle name="Обычный 3 2 2 4 2 5 2" xfId="7272"/>
    <cellStyle name="Обычный 3 2 2 4 2 5 2 2" xfId="15720"/>
    <cellStyle name="Обычный 3 2 2 4 2 5 2 2 2" xfId="32617"/>
    <cellStyle name="Обычный 3 2 2 4 2 5 2 3" xfId="24169"/>
    <cellStyle name="Обычный 3 2 2 4 2 5 3" xfId="11496"/>
    <cellStyle name="Обычный 3 2 2 4 2 5 3 2" xfId="28393"/>
    <cellStyle name="Обычный 3 2 2 4 2 5 4" xfId="19945"/>
    <cellStyle name="Обычный 3 2 2 4 2 6" xfId="4456"/>
    <cellStyle name="Обычный 3 2 2 4 2 6 2" xfId="12904"/>
    <cellStyle name="Обычный 3 2 2 4 2 6 2 2" xfId="29801"/>
    <cellStyle name="Обычный 3 2 2 4 2 6 3" xfId="21353"/>
    <cellStyle name="Обычный 3 2 2 4 2 7" xfId="8680"/>
    <cellStyle name="Обычный 3 2 2 4 2 7 2" xfId="25577"/>
    <cellStyle name="Обычный 3 2 2 4 2 8" xfId="17129"/>
    <cellStyle name="Обычный 3 2 2 4 2 9" xfId="34026"/>
    <cellStyle name="Обычный 3 2 2 4 3" xfId="555"/>
    <cellStyle name="Обычный 3 2 2 4 3 2" xfId="1286"/>
    <cellStyle name="Обычный 3 2 2 4 3 2 2" xfId="2695"/>
    <cellStyle name="Обычный 3 2 2 4 3 2 2 2" xfId="6919"/>
    <cellStyle name="Обычный 3 2 2 4 3 2 2 2 2" xfId="15367"/>
    <cellStyle name="Обычный 3 2 2 4 3 2 2 2 2 2" xfId="32264"/>
    <cellStyle name="Обычный 3 2 2 4 3 2 2 2 3" xfId="23816"/>
    <cellStyle name="Обычный 3 2 2 4 3 2 2 3" xfId="11143"/>
    <cellStyle name="Обычный 3 2 2 4 3 2 2 3 2" xfId="28040"/>
    <cellStyle name="Обычный 3 2 2 4 3 2 2 4" xfId="19592"/>
    <cellStyle name="Обычный 3 2 2 4 3 2 3" xfId="4103"/>
    <cellStyle name="Обычный 3 2 2 4 3 2 3 2" xfId="8327"/>
    <cellStyle name="Обычный 3 2 2 4 3 2 3 2 2" xfId="16775"/>
    <cellStyle name="Обычный 3 2 2 4 3 2 3 2 2 2" xfId="33672"/>
    <cellStyle name="Обычный 3 2 2 4 3 2 3 2 3" xfId="25224"/>
    <cellStyle name="Обычный 3 2 2 4 3 2 3 3" xfId="12551"/>
    <cellStyle name="Обычный 3 2 2 4 3 2 3 3 2" xfId="29448"/>
    <cellStyle name="Обычный 3 2 2 4 3 2 3 4" xfId="21000"/>
    <cellStyle name="Обычный 3 2 2 4 3 2 4" xfId="5511"/>
    <cellStyle name="Обычный 3 2 2 4 3 2 4 2" xfId="13959"/>
    <cellStyle name="Обычный 3 2 2 4 3 2 4 2 2" xfId="30856"/>
    <cellStyle name="Обычный 3 2 2 4 3 2 4 3" xfId="22408"/>
    <cellStyle name="Обычный 3 2 2 4 3 2 5" xfId="9735"/>
    <cellStyle name="Обычный 3 2 2 4 3 2 5 2" xfId="26632"/>
    <cellStyle name="Обычный 3 2 2 4 3 2 6" xfId="18184"/>
    <cellStyle name="Обычный 3 2 2 4 3 3" xfId="1991"/>
    <cellStyle name="Обычный 3 2 2 4 3 3 2" xfId="6215"/>
    <cellStyle name="Обычный 3 2 2 4 3 3 2 2" xfId="14663"/>
    <cellStyle name="Обычный 3 2 2 4 3 3 2 2 2" xfId="31560"/>
    <cellStyle name="Обычный 3 2 2 4 3 3 2 3" xfId="23112"/>
    <cellStyle name="Обычный 3 2 2 4 3 3 3" xfId="10439"/>
    <cellStyle name="Обычный 3 2 2 4 3 3 3 2" xfId="27336"/>
    <cellStyle name="Обычный 3 2 2 4 3 3 4" xfId="18888"/>
    <cellStyle name="Обычный 3 2 2 4 3 4" xfId="3399"/>
    <cellStyle name="Обычный 3 2 2 4 3 4 2" xfId="7623"/>
    <cellStyle name="Обычный 3 2 2 4 3 4 2 2" xfId="16071"/>
    <cellStyle name="Обычный 3 2 2 4 3 4 2 2 2" xfId="32968"/>
    <cellStyle name="Обычный 3 2 2 4 3 4 2 3" xfId="24520"/>
    <cellStyle name="Обычный 3 2 2 4 3 4 3" xfId="11847"/>
    <cellStyle name="Обычный 3 2 2 4 3 4 3 2" xfId="28744"/>
    <cellStyle name="Обычный 3 2 2 4 3 4 4" xfId="20296"/>
    <cellStyle name="Обычный 3 2 2 4 3 5" xfId="4807"/>
    <cellStyle name="Обычный 3 2 2 4 3 5 2" xfId="13255"/>
    <cellStyle name="Обычный 3 2 2 4 3 5 2 2" xfId="30152"/>
    <cellStyle name="Обычный 3 2 2 4 3 5 3" xfId="21704"/>
    <cellStyle name="Обычный 3 2 2 4 3 6" xfId="9031"/>
    <cellStyle name="Обычный 3 2 2 4 3 6 2" xfId="25928"/>
    <cellStyle name="Обычный 3 2 2 4 3 7" xfId="17480"/>
    <cellStyle name="Обычный 3 2 2 4 3 8" xfId="34377"/>
    <cellStyle name="Обычный 3 2 2 4 4" xfId="934"/>
    <cellStyle name="Обычный 3 2 2 4 4 2" xfId="2343"/>
    <cellStyle name="Обычный 3 2 2 4 4 2 2" xfId="6567"/>
    <cellStyle name="Обычный 3 2 2 4 4 2 2 2" xfId="15015"/>
    <cellStyle name="Обычный 3 2 2 4 4 2 2 2 2" xfId="31912"/>
    <cellStyle name="Обычный 3 2 2 4 4 2 2 3" xfId="23464"/>
    <cellStyle name="Обычный 3 2 2 4 4 2 3" xfId="10791"/>
    <cellStyle name="Обычный 3 2 2 4 4 2 3 2" xfId="27688"/>
    <cellStyle name="Обычный 3 2 2 4 4 2 4" xfId="19240"/>
    <cellStyle name="Обычный 3 2 2 4 4 3" xfId="3751"/>
    <cellStyle name="Обычный 3 2 2 4 4 3 2" xfId="7975"/>
    <cellStyle name="Обычный 3 2 2 4 4 3 2 2" xfId="16423"/>
    <cellStyle name="Обычный 3 2 2 4 4 3 2 2 2" xfId="33320"/>
    <cellStyle name="Обычный 3 2 2 4 4 3 2 3" xfId="24872"/>
    <cellStyle name="Обычный 3 2 2 4 4 3 3" xfId="12199"/>
    <cellStyle name="Обычный 3 2 2 4 4 3 3 2" xfId="29096"/>
    <cellStyle name="Обычный 3 2 2 4 4 3 4" xfId="20648"/>
    <cellStyle name="Обычный 3 2 2 4 4 4" xfId="5159"/>
    <cellStyle name="Обычный 3 2 2 4 4 4 2" xfId="13607"/>
    <cellStyle name="Обычный 3 2 2 4 4 4 2 2" xfId="30504"/>
    <cellStyle name="Обычный 3 2 2 4 4 4 3" xfId="22056"/>
    <cellStyle name="Обычный 3 2 2 4 4 5" xfId="9383"/>
    <cellStyle name="Обычный 3 2 2 4 4 5 2" xfId="26280"/>
    <cellStyle name="Обычный 3 2 2 4 4 6" xfId="17832"/>
    <cellStyle name="Обычный 3 2 2 4 5" xfId="1639"/>
    <cellStyle name="Обычный 3 2 2 4 5 2" xfId="5863"/>
    <cellStyle name="Обычный 3 2 2 4 5 2 2" xfId="14311"/>
    <cellStyle name="Обычный 3 2 2 4 5 2 2 2" xfId="31208"/>
    <cellStyle name="Обычный 3 2 2 4 5 2 3" xfId="22760"/>
    <cellStyle name="Обычный 3 2 2 4 5 3" xfId="10087"/>
    <cellStyle name="Обычный 3 2 2 4 5 3 2" xfId="26984"/>
    <cellStyle name="Обычный 3 2 2 4 5 4" xfId="18536"/>
    <cellStyle name="Обычный 3 2 2 4 6" xfId="3047"/>
    <cellStyle name="Обычный 3 2 2 4 6 2" xfId="7271"/>
    <cellStyle name="Обычный 3 2 2 4 6 2 2" xfId="15719"/>
    <cellStyle name="Обычный 3 2 2 4 6 2 2 2" xfId="32616"/>
    <cellStyle name="Обычный 3 2 2 4 6 2 3" xfId="24168"/>
    <cellStyle name="Обычный 3 2 2 4 6 3" xfId="11495"/>
    <cellStyle name="Обычный 3 2 2 4 6 3 2" xfId="28392"/>
    <cellStyle name="Обычный 3 2 2 4 6 4" xfId="19944"/>
    <cellStyle name="Обычный 3 2 2 4 7" xfId="4455"/>
    <cellStyle name="Обычный 3 2 2 4 7 2" xfId="12903"/>
    <cellStyle name="Обычный 3 2 2 4 7 2 2" xfId="29800"/>
    <cellStyle name="Обычный 3 2 2 4 7 3" xfId="21352"/>
    <cellStyle name="Обычный 3 2 2 4 8" xfId="8679"/>
    <cellStyle name="Обычный 3 2 2 4 8 2" xfId="25576"/>
    <cellStyle name="Обычный 3 2 2 4 9" xfId="17128"/>
    <cellStyle name="Обычный 3 2 2 5" xfId="147"/>
    <cellStyle name="Обычный 3 2 2 5 2" xfId="557"/>
    <cellStyle name="Обычный 3 2 2 5 2 2" xfId="1288"/>
    <cellStyle name="Обычный 3 2 2 5 2 2 2" xfId="2697"/>
    <cellStyle name="Обычный 3 2 2 5 2 2 2 2" xfId="6921"/>
    <cellStyle name="Обычный 3 2 2 5 2 2 2 2 2" xfId="15369"/>
    <cellStyle name="Обычный 3 2 2 5 2 2 2 2 2 2" xfId="32266"/>
    <cellStyle name="Обычный 3 2 2 5 2 2 2 2 3" xfId="23818"/>
    <cellStyle name="Обычный 3 2 2 5 2 2 2 3" xfId="11145"/>
    <cellStyle name="Обычный 3 2 2 5 2 2 2 3 2" xfId="28042"/>
    <cellStyle name="Обычный 3 2 2 5 2 2 2 4" xfId="19594"/>
    <cellStyle name="Обычный 3 2 2 5 2 2 3" xfId="4105"/>
    <cellStyle name="Обычный 3 2 2 5 2 2 3 2" xfId="8329"/>
    <cellStyle name="Обычный 3 2 2 5 2 2 3 2 2" xfId="16777"/>
    <cellStyle name="Обычный 3 2 2 5 2 2 3 2 2 2" xfId="33674"/>
    <cellStyle name="Обычный 3 2 2 5 2 2 3 2 3" xfId="25226"/>
    <cellStyle name="Обычный 3 2 2 5 2 2 3 3" xfId="12553"/>
    <cellStyle name="Обычный 3 2 2 5 2 2 3 3 2" xfId="29450"/>
    <cellStyle name="Обычный 3 2 2 5 2 2 3 4" xfId="21002"/>
    <cellStyle name="Обычный 3 2 2 5 2 2 4" xfId="5513"/>
    <cellStyle name="Обычный 3 2 2 5 2 2 4 2" xfId="13961"/>
    <cellStyle name="Обычный 3 2 2 5 2 2 4 2 2" xfId="30858"/>
    <cellStyle name="Обычный 3 2 2 5 2 2 4 3" xfId="22410"/>
    <cellStyle name="Обычный 3 2 2 5 2 2 5" xfId="9737"/>
    <cellStyle name="Обычный 3 2 2 5 2 2 5 2" xfId="26634"/>
    <cellStyle name="Обычный 3 2 2 5 2 2 6" xfId="18186"/>
    <cellStyle name="Обычный 3 2 2 5 2 3" xfId="1993"/>
    <cellStyle name="Обычный 3 2 2 5 2 3 2" xfId="6217"/>
    <cellStyle name="Обычный 3 2 2 5 2 3 2 2" xfId="14665"/>
    <cellStyle name="Обычный 3 2 2 5 2 3 2 2 2" xfId="31562"/>
    <cellStyle name="Обычный 3 2 2 5 2 3 2 3" xfId="23114"/>
    <cellStyle name="Обычный 3 2 2 5 2 3 3" xfId="10441"/>
    <cellStyle name="Обычный 3 2 2 5 2 3 3 2" xfId="27338"/>
    <cellStyle name="Обычный 3 2 2 5 2 3 4" xfId="18890"/>
    <cellStyle name="Обычный 3 2 2 5 2 4" xfId="3401"/>
    <cellStyle name="Обычный 3 2 2 5 2 4 2" xfId="7625"/>
    <cellStyle name="Обычный 3 2 2 5 2 4 2 2" xfId="16073"/>
    <cellStyle name="Обычный 3 2 2 5 2 4 2 2 2" xfId="32970"/>
    <cellStyle name="Обычный 3 2 2 5 2 4 2 3" xfId="24522"/>
    <cellStyle name="Обычный 3 2 2 5 2 4 3" xfId="11849"/>
    <cellStyle name="Обычный 3 2 2 5 2 4 3 2" xfId="28746"/>
    <cellStyle name="Обычный 3 2 2 5 2 4 4" xfId="20298"/>
    <cellStyle name="Обычный 3 2 2 5 2 5" xfId="4809"/>
    <cellStyle name="Обычный 3 2 2 5 2 5 2" xfId="13257"/>
    <cellStyle name="Обычный 3 2 2 5 2 5 2 2" xfId="30154"/>
    <cellStyle name="Обычный 3 2 2 5 2 5 3" xfId="21706"/>
    <cellStyle name="Обычный 3 2 2 5 2 6" xfId="9033"/>
    <cellStyle name="Обычный 3 2 2 5 2 6 2" xfId="25930"/>
    <cellStyle name="Обычный 3 2 2 5 2 7" xfId="17482"/>
    <cellStyle name="Обычный 3 2 2 5 2 8" xfId="34379"/>
    <cellStyle name="Обычный 3 2 2 5 3" xfId="936"/>
    <cellStyle name="Обычный 3 2 2 5 3 2" xfId="2345"/>
    <cellStyle name="Обычный 3 2 2 5 3 2 2" xfId="6569"/>
    <cellStyle name="Обычный 3 2 2 5 3 2 2 2" xfId="15017"/>
    <cellStyle name="Обычный 3 2 2 5 3 2 2 2 2" xfId="31914"/>
    <cellStyle name="Обычный 3 2 2 5 3 2 2 3" xfId="23466"/>
    <cellStyle name="Обычный 3 2 2 5 3 2 3" xfId="10793"/>
    <cellStyle name="Обычный 3 2 2 5 3 2 3 2" xfId="27690"/>
    <cellStyle name="Обычный 3 2 2 5 3 2 4" xfId="19242"/>
    <cellStyle name="Обычный 3 2 2 5 3 3" xfId="3753"/>
    <cellStyle name="Обычный 3 2 2 5 3 3 2" xfId="7977"/>
    <cellStyle name="Обычный 3 2 2 5 3 3 2 2" xfId="16425"/>
    <cellStyle name="Обычный 3 2 2 5 3 3 2 2 2" xfId="33322"/>
    <cellStyle name="Обычный 3 2 2 5 3 3 2 3" xfId="24874"/>
    <cellStyle name="Обычный 3 2 2 5 3 3 3" xfId="12201"/>
    <cellStyle name="Обычный 3 2 2 5 3 3 3 2" xfId="29098"/>
    <cellStyle name="Обычный 3 2 2 5 3 3 4" xfId="20650"/>
    <cellStyle name="Обычный 3 2 2 5 3 4" xfId="5161"/>
    <cellStyle name="Обычный 3 2 2 5 3 4 2" xfId="13609"/>
    <cellStyle name="Обычный 3 2 2 5 3 4 2 2" xfId="30506"/>
    <cellStyle name="Обычный 3 2 2 5 3 4 3" xfId="22058"/>
    <cellStyle name="Обычный 3 2 2 5 3 5" xfId="9385"/>
    <cellStyle name="Обычный 3 2 2 5 3 5 2" xfId="26282"/>
    <cellStyle name="Обычный 3 2 2 5 3 6" xfId="17834"/>
    <cellStyle name="Обычный 3 2 2 5 4" xfId="1641"/>
    <cellStyle name="Обычный 3 2 2 5 4 2" xfId="5865"/>
    <cellStyle name="Обычный 3 2 2 5 4 2 2" xfId="14313"/>
    <cellStyle name="Обычный 3 2 2 5 4 2 2 2" xfId="31210"/>
    <cellStyle name="Обычный 3 2 2 5 4 2 3" xfId="22762"/>
    <cellStyle name="Обычный 3 2 2 5 4 3" xfId="10089"/>
    <cellStyle name="Обычный 3 2 2 5 4 3 2" xfId="26986"/>
    <cellStyle name="Обычный 3 2 2 5 4 4" xfId="18538"/>
    <cellStyle name="Обычный 3 2 2 5 5" xfId="3049"/>
    <cellStyle name="Обычный 3 2 2 5 5 2" xfId="7273"/>
    <cellStyle name="Обычный 3 2 2 5 5 2 2" xfId="15721"/>
    <cellStyle name="Обычный 3 2 2 5 5 2 2 2" xfId="32618"/>
    <cellStyle name="Обычный 3 2 2 5 5 2 3" xfId="24170"/>
    <cellStyle name="Обычный 3 2 2 5 5 3" xfId="11497"/>
    <cellStyle name="Обычный 3 2 2 5 5 3 2" xfId="28394"/>
    <cellStyle name="Обычный 3 2 2 5 5 4" xfId="19946"/>
    <cellStyle name="Обычный 3 2 2 5 6" xfId="4457"/>
    <cellStyle name="Обычный 3 2 2 5 6 2" xfId="12905"/>
    <cellStyle name="Обычный 3 2 2 5 6 2 2" xfId="29802"/>
    <cellStyle name="Обычный 3 2 2 5 6 3" xfId="21354"/>
    <cellStyle name="Обычный 3 2 2 5 7" xfId="8681"/>
    <cellStyle name="Обычный 3 2 2 5 7 2" xfId="25578"/>
    <cellStyle name="Обычный 3 2 2 5 8" xfId="17130"/>
    <cellStyle name="Обычный 3 2 2 5 9" xfId="34027"/>
    <cellStyle name="Обычный 3 2 2 6" xfId="542"/>
    <cellStyle name="Обычный 3 2 2 6 2" xfId="1273"/>
    <cellStyle name="Обычный 3 2 2 6 2 2" xfId="2682"/>
    <cellStyle name="Обычный 3 2 2 6 2 2 2" xfId="6906"/>
    <cellStyle name="Обычный 3 2 2 6 2 2 2 2" xfId="15354"/>
    <cellStyle name="Обычный 3 2 2 6 2 2 2 2 2" xfId="32251"/>
    <cellStyle name="Обычный 3 2 2 6 2 2 2 3" xfId="23803"/>
    <cellStyle name="Обычный 3 2 2 6 2 2 3" xfId="11130"/>
    <cellStyle name="Обычный 3 2 2 6 2 2 3 2" xfId="28027"/>
    <cellStyle name="Обычный 3 2 2 6 2 2 4" xfId="19579"/>
    <cellStyle name="Обычный 3 2 2 6 2 3" xfId="4090"/>
    <cellStyle name="Обычный 3 2 2 6 2 3 2" xfId="8314"/>
    <cellStyle name="Обычный 3 2 2 6 2 3 2 2" xfId="16762"/>
    <cellStyle name="Обычный 3 2 2 6 2 3 2 2 2" xfId="33659"/>
    <cellStyle name="Обычный 3 2 2 6 2 3 2 3" xfId="25211"/>
    <cellStyle name="Обычный 3 2 2 6 2 3 3" xfId="12538"/>
    <cellStyle name="Обычный 3 2 2 6 2 3 3 2" xfId="29435"/>
    <cellStyle name="Обычный 3 2 2 6 2 3 4" xfId="20987"/>
    <cellStyle name="Обычный 3 2 2 6 2 4" xfId="5498"/>
    <cellStyle name="Обычный 3 2 2 6 2 4 2" xfId="13946"/>
    <cellStyle name="Обычный 3 2 2 6 2 4 2 2" xfId="30843"/>
    <cellStyle name="Обычный 3 2 2 6 2 4 3" xfId="22395"/>
    <cellStyle name="Обычный 3 2 2 6 2 5" xfId="9722"/>
    <cellStyle name="Обычный 3 2 2 6 2 5 2" xfId="26619"/>
    <cellStyle name="Обычный 3 2 2 6 2 6" xfId="18171"/>
    <cellStyle name="Обычный 3 2 2 6 3" xfId="1978"/>
    <cellStyle name="Обычный 3 2 2 6 3 2" xfId="6202"/>
    <cellStyle name="Обычный 3 2 2 6 3 2 2" xfId="14650"/>
    <cellStyle name="Обычный 3 2 2 6 3 2 2 2" xfId="31547"/>
    <cellStyle name="Обычный 3 2 2 6 3 2 3" xfId="23099"/>
    <cellStyle name="Обычный 3 2 2 6 3 3" xfId="10426"/>
    <cellStyle name="Обычный 3 2 2 6 3 3 2" xfId="27323"/>
    <cellStyle name="Обычный 3 2 2 6 3 4" xfId="18875"/>
    <cellStyle name="Обычный 3 2 2 6 4" xfId="3386"/>
    <cellStyle name="Обычный 3 2 2 6 4 2" xfId="7610"/>
    <cellStyle name="Обычный 3 2 2 6 4 2 2" xfId="16058"/>
    <cellStyle name="Обычный 3 2 2 6 4 2 2 2" xfId="32955"/>
    <cellStyle name="Обычный 3 2 2 6 4 2 3" xfId="24507"/>
    <cellStyle name="Обычный 3 2 2 6 4 3" xfId="11834"/>
    <cellStyle name="Обычный 3 2 2 6 4 3 2" xfId="28731"/>
    <cellStyle name="Обычный 3 2 2 6 4 4" xfId="20283"/>
    <cellStyle name="Обычный 3 2 2 6 5" xfId="4794"/>
    <cellStyle name="Обычный 3 2 2 6 5 2" xfId="13242"/>
    <cellStyle name="Обычный 3 2 2 6 5 2 2" xfId="30139"/>
    <cellStyle name="Обычный 3 2 2 6 5 3" xfId="21691"/>
    <cellStyle name="Обычный 3 2 2 6 6" xfId="9018"/>
    <cellStyle name="Обычный 3 2 2 6 6 2" xfId="25915"/>
    <cellStyle name="Обычный 3 2 2 6 7" xfId="17467"/>
    <cellStyle name="Обычный 3 2 2 6 8" xfId="34364"/>
    <cellStyle name="Обычный 3 2 2 7" xfId="921"/>
    <cellStyle name="Обычный 3 2 2 7 2" xfId="2330"/>
    <cellStyle name="Обычный 3 2 2 7 2 2" xfId="6554"/>
    <cellStyle name="Обычный 3 2 2 7 2 2 2" xfId="15002"/>
    <cellStyle name="Обычный 3 2 2 7 2 2 2 2" xfId="31899"/>
    <cellStyle name="Обычный 3 2 2 7 2 2 3" xfId="23451"/>
    <cellStyle name="Обычный 3 2 2 7 2 3" xfId="10778"/>
    <cellStyle name="Обычный 3 2 2 7 2 3 2" xfId="27675"/>
    <cellStyle name="Обычный 3 2 2 7 2 4" xfId="19227"/>
    <cellStyle name="Обычный 3 2 2 7 3" xfId="3738"/>
    <cellStyle name="Обычный 3 2 2 7 3 2" xfId="7962"/>
    <cellStyle name="Обычный 3 2 2 7 3 2 2" xfId="16410"/>
    <cellStyle name="Обычный 3 2 2 7 3 2 2 2" xfId="33307"/>
    <cellStyle name="Обычный 3 2 2 7 3 2 3" xfId="24859"/>
    <cellStyle name="Обычный 3 2 2 7 3 3" xfId="12186"/>
    <cellStyle name="Обычный 3 2 2 7 3 3 2" xfId="29083"/>
    <cellStyle name="Обычный 3 2 2 7 3 4" xfId="20635"/>
    <cellStyle name="Обычный 3 2 2 7 4" xfId="5146"/>
    <cellStyle name="Обычный 3 2 2 7 4 2" xfId="13594"/>
    <cellStyle name="Обычный 3 2 2 7 4 2 2" xfId="30491"/>
    <cellStyle name="Обычный 3 2 2 7 4 3" xfId="22043"/>
    <cellStyle name="Обычный 3 2 2 7 5" xfId="9370"/>
    <cellStyle name="Обычный 3 2 2 7 5 2" xfId="26267"/>
    <cellStyle name="Обычный 3 2 2 7 6" xfId="17819"/>
    <cellStyle name="Обычный 3 2 2 8" xfId="1626"/>
    <cellStyle name="Обычный 3 2 2 8 2" xfId="5850"/>
    <cellStyle name="Обычный 3 2 2 8 2 2" xfId="14298"/>
    <cellStyle name="Обычный 3 2 2 8 2 2 2" xfId="31195"/>
    <cellStyle name="Обычный 3 2 2 8 2 3" xfId="22747"/>
    <cellStyle name="Обычный 3 2 2 8 3" xfId="10074"/>
    <cellStyle name="Обычный 3 2 2 8 3 2" xfId="26971"/>
    <cellStyle name="Обычный 3 2 2 8 4" xfId="18523"/>
    <cellStyle name="Обычный 3 2 2 9" xfId="3034"/>
    <cellStyle name="Обычный 3 2 2 9 2" xfId="7258"/>
    <cellStyle name="Обычный 3 2 2 9 2 2" xfId="15706"/>
    <cellStyle name="Обычный 3 2 2 9 2 2 2" xfId="32603"/>
    <cellStyle name="Обычный 3 2 2 9 2 3" xfId="24155"/>
    <cellStyle name="Обычный 3 2 2 9 3" xfId="11482"/>
    <cellStyle name="Обычный 3 2 2 9 3 2" xfId="28379"/>
    <cellStyle name="Обычный 3 2 2 9 4" xfId="19931"/>
    <cellStyle name="Обычный 3 2 2_Отчет за 2015 год" xfId="148"/>
    <cellStyle name="Обычный 3 2 3" xfId="149"/>
    <cellStyle name="Обычный 3 2 3 10" xfId="8682"/>
    <cellStyle name="Обычный 3 2 3 10 2" xfId="25579"/>
    <cellStyle name="Обычный 3 2 3 11" xfId="17131"/>
    <cellStyle name="Обычный 3 2 3 12" xfId="34028"/>
    <cellStyle name="Обычный 3 2 3 2" xfId="150"/>
    <cellStyle name="Обычный 3 2 3 2 10" xfId="17132"/>
    <cellStyle name="Обычный 3 2 3 2 11" xfId="34029"/>
    <cellStyle name="Обычный 3 2 3 2 2" xfId="151"/>
    <cellStyle name="Обычный 3 2 3 2 2 10" xfId="34030"/>
    <cellStyle name="Обычный 3 2 3 2 2 2" xfId="152"/>
    <cellStyle name="Обычный 3 2 3 2 2 2 2" xfId="561"/>
    <cellStyle name="Обычный 3 2 3 2 2 2 2 2" xfId="1292"/>
    <cellStyle name="Обычный 3 2 3 2 2 2 2 2 2" xfId="2701"/>
    <cellStyle name="Обычный 3 2 3 2 2 2 2 2 2 2" xfId="6925"/>
    <cellStyle name="Обычный 3 2 3 2 2 2 2 2 2 2 2" xfId="15373"/>
    <cellStyle name="Обычный 3 2 3 2 2 2 2 2 2 2 2 2" xfId="32270"/>
    <cellStyle name="Обычный 3 2 3 2 2 2 2 2 2 2 3" xfId="23822"/>
    <cellStyle name="Обычный 3 2 3 2 2 2 2 2 2 3" xfId="11149"/>
    <cellStyle name="Обычный 3 2 3 2 2 2 2 2 2 3 2" xfId="28046"/>
    <cellStyle name="Обычный 3 2 3 2 2 2 2 2 2 4" xfId="19598"/>
    <cellStyle name="Обычный 3 2 3 2 2 2 2 2 3" xfId="4109"/>
    <cellStyle name="Обычный 3 2 3 2 2 2 2 2 3 2" xfId="8333"/>
    <cellStyle name="Обычный 3 2 3 2 2 2 2 2 3 2 2" xfId="16781"/>
    <cellStyle name="Обычный 3 2 3 2 2 2 2 2 3 2 2 2" xfId="33678"/>
    <cellStyle name="Обычный 3 2 3 2 2 2 2 2 3 2 3" xfId="25230"/>
    <cellStyle name="Обычный 3 2 3 2 2 2 2 2 3 3" xfId="12557"/>
    <cellStyle name="Обычный 3 2 3 2 2 2 2 2 3 3 2" xfId="29454"/>
    <cellStyle name="Обычный 3 2 3 2 2 2 2 2 3 4" xfId="21006"/>
    <cellStyle name="Обычный 3 2 3 2 2 2 2 2 4" xfId="5517"/>
    <cellStyle name="Обычный 3 2 3 2 2 2 2 2 4 2" xfId="13965"/>
    <cellStyle name="Обычный 3 2 3 2 2 2 2 2 4 2 2" xfId="30862"/>
    <cellStyle name="Обычный 3 2 3 2 2 2 2 2 4 3" xfId="22414"/>
    <cellStyle name="Обычный 3 2 3 2 2 2 2 2 5" xfId="9741"/>
    <cellStyle name="Обычный 3 2 3 2 2 2 2 2 5 2" xfId="26638"/>
    <cellStyle name="Обычный 3 2 3 2 2 2 2 2 6" xfId="18190"/>
    <cellStyle name="Обычный 3 2 3 2 2 2 2 3" xfId="1997"/>
    <cellStyle name="Обычный 3 2 3 2 2 2 2 3 2" xfId="6221"/>
    <cellStyle name="Обычный 3 2 3 2 2 2 2 3 2 2" xfId="14669"/>
    <cellStyle name="Обычный 3 2 3 2 2 2 2 3 2 2 2" xfId="31566"/>
    <cellStyle name="Обычный 3 2 3 2 2 2 2 3 2 3" xfId="23118"/>
    <cellStyle name="Обычный 3 2 3 2 2 2 2 3 3" xfId="10445"/>
    <cellStyle name="Обычный 3 2 3 2 2 2 2 3 3 2" xfId="27342"/>
    <cellStyle name="Обычный 3 2 3 2 2 2 2 3 4" xfId="18894"/>
    <cellStyle name="Обычный 3 2 3 2 2 2 2 4" xfId="3405"/>
    <cellStyle name="Обычный 3 2 3 2 2 2 2 4 2" xfId="7629"/>
    <cellStyle name="Обычный 3 2 3 2 2 2 2 4 2 2" xfId="16077"/>
    <cellStyle name="Обычный 3 2 3 2 2 2 2 4 2 2 2" xfId="32974"/>
    <cellStyle name="Обычный 3 2 3 2 2 2 2 4 2 3" xfId="24526"/>
    <cellStyle name="Обычный 3 2 3 2 2 2 2 4 3" xfId="11853"/>
    <cellStyle name="Обычный 3 2 3 2 2 2 2 4 3 2" xfId="28750"/>
    <cellStyle name="Обычный 3 2 3 2 2 2 2 4 4" xfId="20302"/>
    <cellStyle name="Обычный 3 2 3 2 2 2 2 5" xfId="4813"/>
    <cellStyle name="Обычный 3 2 3 2 2 2 2 5 2" xfId="13261"/>
    <cellStyle name="Обычный 3 2 3 2 2 2 2 5 2 2" xfId="30158"/>
    <cellStyle name="Обычный 3 2 3 2 2 2 2 5 3" xfId="21710"/>
    <cellStyle name="Обычный 3 2 3 2 2 2 2 6" xfId="9037"/>
    <cellStyle name="Обычный 3 2 3 2 2 2 2 6 2" xfId="25934"/>
    <cellStyle name="Обычный 3 2 3 2 2 2 2 7" xfId="17486"/>
    <cellStyle name="Обычный 3 2 3 2 2 2 2 8" xfId="34383"/>
    <cellStyle name="Обычный 3 2 3 2 2 2 3" xfId="940"/>
    <cellStyle name="Обычный 3 2 3 2 2 2 3 2" xfId="2349"/>
    <cellStyle name="Обычный 3 2 3 2 2 2 3 2 2" xfId="6573"/>
    <cellStyle name="Обычный 3 2 3 2 2 2 3 2 2 2" xfId="15021"/>
    <cellStyle name="Обычный 3 2 3 2 2 2 3 2 2 2 2" xfId="31918"/>
    <cellStyle name="Обычный 3 2 3 2 2 2 3 2 2 3" xfId="23470"/>
    <cellStyle name="Обычный 3 2 3 2 2 2 3 2 3" xfId="10797"/>
    <cellStyle name="Обычный 3 2 3 2 2 2 3 2 3 2" xfId="27694"/>
    <cellStyle name="Обычный 3 2 3 2 2 2 3 2 4" xfId="19246"/>
    <cellStyle name="Обычный 3 2 3 2 2 2 3 3" xfId="3757"/>
    <cellStyle name="Обычный 3 2 3 2 2 2 3 3 2" xfId="7981"/>
    <cellStyle name="Обычный 3 2 3 2 2 2 3 3 2 2" xfId="16429"/>
    <cellStyle name="Обычный 3 2 3 2 2 2 3 3 2 2 2" xfId="33326"/>
    <cellStyle name="Обычный 3 2 3 2 2 2 3 3 2 3" xfId="24878"/>
    <cellStyle name="Обычный 3 2 3 2 2 2 3 3 3" xfId="12205"/>
    <cellStyle name="Обычный 3 2 3 2 2 2 3 3 3 2" xfId="29102"/>
    <cellStyle name="Обычный 3 2 3 2 2 2 3 3 4" xfId="20654"/>
    <cellStyle name="Обычный 3 2 3 2 2 2 3 4" xfId="5165"/>
    <cellStyle name="Обычный 3 2 3 2 2 2 3 4 2" xfId="13613"/>
    <cellStyle name="Обычный 3 2 3 2 2 2 3 4 2 2" xfId="30510"/>
    <cellStyle name="Обычный 3 2 3 2 2 2 3 4 3" xfId="22062"/>
    <cellStyle name="Обычный 3 2 3 2 2 2 3 5" xfId="9389"/>
    <cellStyle name="Обычный 3 2 3 2 2 2 3 5 2" xfId="26286"/>
    <cellStyle name="Обычный 3 2 3 2 2 2 3 6" xfId="17838"/>
    <cellStyle name="Обычный 3 2 3 2 2 2 4" xfId="1645"/>
    <cellStyle name="Обычный 3 2 3 2 2 2 4 2" xfId="5869"/>
    <cellStyle name="Обычный 3 2 3 2 2 2 4 2 2" xfId="14317"/>
    <cellStyle name="Обычный 3 2 3 2 2 2 4 2 2 2" xfId="31214"/>
    <cellStyle name="Обычный 3 2 3 2 2 2 4 2 3" xfId="22766"/>
    <cellStyle name="Обычный 3 2 3 2 2 2 4 3" xfId="10093"/>
    <cellStyle name="Обычный 3 2 3 2 2 2 4 3 2" xfId="26990"/>
    <cellStyle name="Обычный 3 2 3 2 2 2 4 4" xfId="18542"/>
    <cellStyle name="Обычный 3 2 3 2 2 2 5" xfId="3053"/>
    <cellStyle name="Обычный 3 2 3 2 2 2 5 2" xfId="7277"/>
    <cellStyle name="Обычный 3 2 3 2 2 2 5 2 2" xfId="15725"/>
    <cellStyle name="Обычный 3 2 3 2 2 2 5 2 2 2" xfId="32622"/>
    <cellStyle name="Обычный 3 2 3 2 2 2 5 2 3" xfId="24174"/>
    <cellStyle name="Обычный 3 2 3 2 2 2 5 3" xfId="11501"/>
    <cellStyle name="Обычный 3 2 3 2 2 2 5 3 2" xfId="28398"/>
    <cellStyle name="Обычный 3 2 3 2 2 2 5 4" xfId="19950"/>
    <cellStyle name="Обычный 3 2 3 2 2 2 6" xfId="4461"/>
    <cellStyle name="Обычный 3 2 3 2 2 2 6 2" xfId="12909"/>
    <cellStyle name="Обычный 3 2 3 2 2 2 6 2 2" xfId="29806"/>
    <cellStyle name="Обычный 3 2 3 2 2 2 6 3" xfId="21358"/>
    <cellStyle name="Обычный 3 2 3 2 2 2 7" xfId="8685"/>
    <cellStyle name="Обычный 3 2 3 2 2 2 7 2" xfId="25582"/>
    <cellStyle name="Обычный 3 2 3 2 2 2 8" xfId="17134"/>
    <cellStyle name="Обычный 3 2 3 2 2 2 9" xfId="34031"/>
    <cellStyle name="Обычный 3 2 3 2 2 3" xfId="560"/>
    <cellStyle name="Обычный 3 2 3 2 2 3 2" xfId="1291"/>
    <cellStyle name="Обычный 3 2 3 2 2 3 2 2" xfId="2700"/>
    <cellStyle name="Обычный 3 2 3 2 2 3 2 2 2" xfId="6924"/>
    <cellStyle name="Обычный 3 2 3 2 2 3 2 2 2 2" xfId="15372"/>
    <cellStyle name="Обычный 3 2 3 2 2 3 2 2 2 2 2" xfId="32269"/>
    <cellStyle name="Обычный 3 2 3 2 2 3 2 2 2 3" xfId="23821"/>
    <cellStyle name="Обычный 3 2 3 2 2 3 2 2 3" xfId="11148"/>
    <cellStyle name="Обычный 3 2 3 2 2 3 2 2 3 2" xfId="28045"/>
    <cellStyle name="Обычный 3 2 3 2 2 3 2 2 4" xfId="19597"/>
    <cellStyle name="Обычный 3 2 3 2 2 3 2 3" xfId="4108"/>
    <cellStyle name="Обычный 3 2 3 2 2 3 2 3 2" xfId="8332"/>
    <cellStyle name="Обычный 3 2 3 2 2 3 2 3 2 2" xfId="16780"/>
    <cellStyle name="Обычный 3 2 3 2 2 3 2 3 2 2 2" xfId="33677"/>
    <cellStyle name="Обычный 3 2 3 2 2 3 2 3 2 3" xfId="25229"/>
    <cellStyle name="Обычный 3 2 3 2 2 3 2 3 3" xfId="12556"/>
    <cellStyle name="Обычный 3 2 3 2 2 3 2 3 3 2" xfId="29453"/>
    <cellStyle name="Обычный 3 2 3 2 2 3 2 3 4" xfId="21005"/>
    <cellStyle name="Обычный 3 2 3 2 2 3 2 4" xfId="5516"/>
    <cellStyle name="Обычный 3 2 3 2 2 3 2 4 2" xfId="13964"/>
    <cellStyle name="Обычный 3 2 3 2 2 3 2 4 2 2" xfId="30861"/>
    <cellStyle name="Обычный 3 2 3 2 2 3 2 4 3" xfId="22413"/>
    <cellStyle name="Обычный 3 2 3 2 2 3 2 5" xfId="9740"/>
    <cellStyle name="Обычный 3 2 3 2 2 3 2 5 2" xfId="26637"/>
    <cellStyle name="Обычный 3 2 3 2 2 3 2 6" xfId="18189"/>
    <cellStyle name="Обычный 3 2 3 2 2 3 3" xfId="1996"/>
    <cellStyle name="Обычный 3 2 3 2 2 3 3 2" xfId="6220"/>
    <cellStyle name="Обычный 3 2 3 2 2 3 3 2 2" xfId="14668"/>
    <cellStyle name="Обычный 3 2 3 2 2 3 3 2 2 2" xfId="31565"/>
    <cellStyle name="Обычный 3 2 3 2 2 3 3 2 3" xfId="23117"/>
    <cellStyle name="Обычный 3 2 3 2 2 3 3 3" xfId="10444"/>
    <cellStyle name="Обычный 3 2 3 2 2 3 3 3 2" xfId="27341"/>
    <cellStyle name="Обычный 3 2 3 2 2 3 3 4" xfId="18893"/>
    <cellStyle name="Обычный 3 2 3 2 2 3 4" xfId="3404"/>
    <cellStyle name="Обычный 3 2 3 2 2 3 4 2" xfId="7628"/>
    <cellStyle name="Обычный 3 2 3 2 2 3 4 2 2" xfId="16076"/>
    <cellStyle name="Обычный 3 2 3 2 2 3 4 2 2 2" xfId="32973"/>
    <cellStyle name="Обычный 3 2 3 2 2 3 4 2 3" xfId="24525"/>
    <cellStyle name="Обычный 3 2 3 2 2 3 4 3" xfId="11852"/>
    <cellStyle name="Обычный 3 2 3 2 2 3 4 3 2" xfId="28749"/>
    <cellStyle name="Обычный 3 2 3 2 2 3 4 4" xfId="20301"/>
    <cellStyle name="Обычный 3 2 3 2 2 3 5" xfId="4812"/>
    <cellStyle name="Обычный 3 2 3 2 2 3 5 2" xfId="13260"/>
    <cellStyle name="Обычный 3 2 3 2 2 3 5 2 2" xfId="30157"/>
    <cellStyle name="Обычный 3 2 3 2 2 3 5 3" xfId="21709"/>
    <cellStyle name="Обычный 3 2 3 2 2 3 6" xfId="9036"/>
    <cellStyle name="Обычный 3 2 3 2 2 3 6 2" xfId="25933"/>
    <cellStyle name="Обычный 3 2 3 2 2 3 7" xfId="17485"/>
    <cellStyle name="Обычный 3 2 3 2 2 3 8" xfId="34382"/>
    <cellStyle name="Обычный 3 2 3 2 2 4" xfId="939"/>
    <cellStyle name="Обычный 3 2 3 2 2 4 2" xfId="2348"/>
    <cellStyle name="Обычный 3 2 3 2 2 4 2 2" xfId="6572"/>
    <cellStyle name="Обычный 3 2 3 2 2 4 2 2 2" xfId="15020"/>
    <cellStyle name="Обычный 3 2 3 2 2 4 2 2 2 2" xfId="31917"/>
    <cellStyle name="Обычный 3 2 3 2 2 4 2 2 3" xfId="23469"/>
    <cellStyle name="Обычный 3 2 3 2 2 4 2 3" xfId="10796"/>
    <cellStyle name="Обычный 3 2 3 2 2 4 2 3 2" xfId="27693"/>
    <cellStyle name="Обычный 3 2 3 2 2 4 2 4" xfId="19245"/>
    <cellStyle name="Обычный 3 2 3 2 2 4 3" xfId="3756"/>
    <cellStyle name="Обычный 3 2 3 2 2 4 3 2" xfId="7980"/>
    <cellStyle name="Обычный 3 2 3 2 2 4 3 2 2" xfId="16428"/>
    <cellStyle name="Обычный 3 2 3 2 2 4 3 2 2 2" xfId="33325"/>
    <cellStyle name="Обычный 3 2 3 2 2 4 3 2 3" xfId="24877"/>
    <cellStyle name="Обычный 3 2 3 2 2 4 3 3" xfId="12204"/>
    <cellStyle name="Обычный 3 2 3 2 2 4 3 3 2" xfId="29101"/>
    <cellStyle name="Обычный 3 2 3 2 2 4 3 4" xfId="20653"/>
    <cellStyle name="Обычный 3 2 3 2 2 4 4" xfId="5164"/>
    <cellStyle name="Обычный 3 2 3 2 2 4 4 2" xfId="13612"/>
    <cellStyle name="Обычный 3 2 3 2 2 4 4 2 2" xfId="30509"/>
    <cellStyle name="Обычный 3 2 3 2 2 4 4 3" xfId="22061"/>
    <cellStyle name="Обычный 3 2 3 2 2 4 5" xfId="9388"/>
    <cellStyle name="Обычный 3 2 3 2 2 4 5 2" xfId="26285"/>
    <cellStyle name="Обычный 3 2 3 2 2 4 6" xfId="17837"/>
    <cellStyle name="Обычный 3 2 3 2 2 5" xfId="1644"/>
    <cellStyle name="Обычный 3 2 3 2 2 5 2" xfId="5868"/>
    <cellStyle name="Обычный 3 2 3 2 2 5 2 2" xfId="14316"/>
    <cellStyle name="Обычный 3 2 3 2 2 5 2 2 2" xfId="31213"/>
    <cellStyle name="Обычный 3 2 3 2 2 5 2 3" xfId="22765"/>
    <cellStyle name="Обычный 3 2 3 2 2 5 3" xfId="10092"/>
    <cellStyle name="Обычный 3 2 3 2 2 5 3 2" xfId="26989"/>
    <cellStyle name="Обычный 3 2 3 2 2 5 4" xfId="18541"/>
    <cellStyle name="Обычный 3 2 3 2 2 6" xfId="3052"/>
    <cellStyle name="Обычный 3 2 3 2 2 6 2" xfId="7276"/>
    <cellStyle name="Обычный 3 2 3 2 2 6 2 2" xfId="15724"/>
    <cellStyle name="Обычный 3 2 3 2 2 6 2 2 2" xfId="32621"/>
    <cellStyle name="Обычный 3 2 3 2 2 6 2 3" xfId="24173"/>
    <cellStyle name="Обычный 3 2 3 2 2 6 3" xfId="11500"/>
    <cellStyle name="Обычный 3 2 3 2 2 6 3 2" xfId="28397"/>
    <cellStyle name="Обычный 3 2 3 2 2 6 4" xfId="19949"/>
    <cellStyle name="Обычный 3 2 3 2 2 7" xfId="4460"/>
    <cellStyle name="Обычный 3 2 3 2 2 7 2" xfId="12908"/>
    <cellStyle name="Обычный 3 2 3 2 2 7 2 2" xfId="29805"/>
    <cellStyle name="Обычный 3 2 3 2 2 7 3" xfId="21357"/>
    <cellStyle name="Обычный 3 2 3 2 2 8" xfId="8684"/>
    <cellStyle name="Обычный 3 2 3 2 2 8 2" xfId="25581"/>
    <cellStyle name="Обычный 3 2 3 2 2 9" xfId="17133"/>
    <cellStyle name="Обычный 3 2 3 2 3" xfId="153"/>
    <cellStyle name="Обычный 3 2 3 2 3 2" xfId="562"/>
    <cellStyle name="Обычный 3 2 3 2 3 2 2" xfId="1293"/>
    <cellStyle name="Обычный 3 2 3 2 3 2 2 2" xfId="2702"/>
    <cellStyle name="Обычный 3 2 3 2 3 2 2 2 2" xfId="6926"/>
    <cellStyle name="Обычный 3 2 3 2 3 2 2 2 2 2" xfId="15374"/>
    <cellStyle name="Обычный 3 2 3 2 3 2 2 2 2 2 2" xfId="32271"/>
    <cellStyle name="Обычный 3 2 3 2 3 2 2 2 2 3" xfId="23823"/>
    <cellStyle name="Обычный 3 2 3 2 3 2 2 2 3" xfId="11150"/>
    <cellStyle name="Обычный 3 2 3 2 3 2 2 2 3 2" xfId="28047"/>
    <cellStyle name="Обычный 3 2 3 2 3 2 2 2 4" xfId="19599"/>
    <cellStyle name="Обычный 3 2 3 2 3 2 2 3" xfId="4110"/>
    <cellStyle name="Обычный 3 2 3 2 3 2 2 3 2" xfId="8334"/>
    <cellStyle name="Обычный 3 2 3 2 3 2 2 3 2 2" xfId="16782"/>
    <cellStyle name="Обычный 3 2 3 2 3 2 2 3 2 2 2" xfId="33679"/>
    <cellStyle name="Обычный 3 2 3 2 3 2 2 3 2 3" xfId="25231"/>
    <cellStyle name="Обычный 3 2 3 2 3 2 2 3 3" xfId="12558"/>
    <cellStyle name="Обычный 3 2 3 2 3 2 2 3 3 2" xfId="29455"/>
    <cellStyle name="Обычный 3 2 3 2 3 2 2 3 4" xfId="21007"/>
    <cellStyle name="Обычный 3 2 3 2 3 2 2 4" xfId="5518"/>
    <cellStyle name="Обычный 3 2 3 2 3 2 2 4 2" xfId="13966"/>
    <cellStyle name="Обычный 3 2 3 2 3 2 2 4 2 2" xfId="30863"/>
    <cellStyle name="Обычный 3 2 3 2 3 2 2 4 3" xfId="22415"/>
    <cellStyle name="Обычный 3 2 3 2 3 2 2 5" xfId="9742"/>
    <cellStyle name="Обычный 3 2 3 2 3 2 2 5 2" xfId="26639"/>
    <cellStyle name="Обычный 3 2 3 2 3 2 2 6" xfId="18191"/>
    <cellStyle name="Обычный 3 2 3 2 3 2 3" xfId="1998"/>
    <cellStyle name="Обычный 3 2 3 2 3 2 3 2" xfId="6222"/>
    <cellStyle name="Обычный 3 2 3 2 3 2 3 2 2" xfId="14670"/>
    <cellStyle name="Обычный 3 2 3 2 3 2 3 2 2 2" xfId="31567"/>
    <cellStyle name="Обычный 3 2 3 2 3 2 3 2 3" xfId="23119"/>
    <cellStyle name="Обычный 3 2 3 2 3 2 3 3" xfId="10446"/>
    <cellStyle name="Обычный 3 2 3 2 3 2 3 3 2" xfId="27343"/>
    <cellStyle name="Обычный 3 2 3 2 3 2 3 4" xfId="18895"/>
    <cellStyle name="Обычный 3 2 3 2 3 2 4" xfId="3406"/>
    <cellStyle name="Обычный 3 2 3 2 3 2 4 2" xfId="7630"/>
    <cellStyle name="Обычный 3 2 3 2 3 2 4 2 2" xfId="16078"/>
    <cellStyle name="Обычный 3 2 3 2 3 2 4 2 2 2" xfId="32975"/>
    <cellStyle name="Обычный 3 2 3 2 3 2 4 2 3" xfId="24527"/>
    <cellStyle name="Обычный 3 2 3 2 3 2 4 3" xfId="11854"/>
    <cellStyle name="Обычный 3 2 3 2 3 2 4 3 2" xfId="28751"/>
    <cellStyle name="Обычный 3 2 3 2 3 2 4 4" xfId="20303"/>
    <cellStyle name="Обычный 3 2 3 2 3 2 5" xfId="4814"/>
    <cellStyle name="Обычный 3 2 3 2 3 2 5 2" xfId="13262"/>
    <cellStyle name="Обычный 3 2 3 2 3 2 5 2 2" xfId="30159"/>
    <cellStyle name="Обычный 3 2 3 2 3 2 5 3" xfId="21711"/>
    <cellStyle name="Обычный 3 2 3 2 3 2 6" xfId="9038"/>
    <cellStyle name="Обычный 3 2 3 2 3 2 6 2" xfId="25935"/>
    <cellStyle name="Обычный 3 2 3 2 3 2 7" xfId="17487"/>
    <cellStyle name="Обычный 3 2 3 2 3 2 8" xfId="34384"/>
    <cellStyle name="Обычный 3 2 3 2 3 3" xfId="941"/>
    <cellStyle name="Обычный 3 2 3 2 3 3 2" xfId="2350"/>
    <cellStyle name="Обычный 3 2 3 2 3 3 2 2" xfId="6574"/>
    <cellStyle name="Обычный 3 2 3 2 3 3 2 2 2" xfId="15022"/>
    <cellStyle name="Обычный 3 2 3 2 3 3 2 2 2 2" xfId="31919"/>
    <cellStyle name="Обычный 3 2 3 2 3 3 2 2 3" xfId="23471"/>
    <cellStyle name="Обычный 3 2 3 2 3 3 2 3" xfId="10798"/>
    <cellStyle name="Обычный 3 2 3 2 3 3 2 3 2" xfId="27695"/>
    <cellStyle name="Обычный 3 2 3 2 3 3 2 4" xfId="19247"/>
    <cellStyle name="Обычный 3 2 3 2 3 3 3" xfId="3758"/>
    <cellStyle name="Обычный 3 2 3 2 3 3 3 2" xfId="7982"/>
    <cellStyle name="Обычный 3 2 3 2 3 3 3 2 2" xfId="16430"/>
    <cellStyle name="Обычный 3 2 3 2 3 3 3 2 2 2" xfId="33327"/>
    <cellStyle name="Обычный 3 2 3 2 3 3 3 2 3" xfId="24879"/>
    <cellStyle name="Обычный 3 2 3 2 3 3 3 3" xfId="12206"/>
    <cellStyle name="Обычный 3 2 3 2 3 3 3 3 2" xfId="29103"/>
    <cellStyle name="Обычный 3 2 3 2 3 3 3 4" xfId="20655"/>
    <cellStyle name="Обычный 3 2 3 2 3 3 4" xfId="5166"/>
    <cellStyle name="Обычный 3 2 3 2 3 3 4 2" xfId="13614"/>
    <cellStyle name="Обычный 3 2 3 2 3 3 4 2 2" xfId="30511"/>
    <cellStyle name="Обычный 3 2 3 2 3 3 4 3" xfId="22063"/>
    <cellStyle name="Обычный 3 2 3 2 3 3 5" xfId="9390"/>
    <cellStyle name="Обычный 3 2 3 2 3 3 5 2" xfId="26287"/>
    <cellStyle name="Обычный 3 2 3 2 3 3 6" xfId="17839"/>
    <cellStyle name="Обычный 3 2 3 2 3 4" xfId="1646"/>
    <cellStyle name="Обычный 3 2 3 2 3 4 2" xfId="5870"/>
    <cellStyle name="Обычный 3 2 3 2 3 4 2 2" xfId="14318"/>
    <cellStyle name="Обычный 3 2 3 2 3 4 2 2 2" xfId="31215"/>
    <cellStyle name="Обычный 3 2 3 2 3 4 2 3" xfId="22767"/>
    <cellStyle name="Обычный 3 2 3 2 3 4 3" xfId="10094"/>
    <cellStyle name="Обычный 3 2 3 2 3 4 3 2" xfId="26991"/>
    <cellStyle name="Обычный 3 2 3 2 3 4 4" xfId="18543"/>
    <cellStyle name="Обычный 3 2 3 2 3 5" xfId="3054"/>
    <cellStyle name="Обычный 3 2 3 2 3 5 2" xfId="7278"/>
    <cellStyle name="Обычный 3 2 3 2 3 5 2 2" xfId="15726"/>
    <cellStyle name="Обычный 3 2 3 2 3 5 2 2 2" xfId="32623"/>
    <cellStyle name="Обычный 3 2 3 2 3 5 2 3" xfId="24175"/>
    <cellStyle name="Обычный 3 2 3 2 3 5 3" xfId="11502"/>
    <cellStyle name="Обычный 3 2 3 2 3 5 3 2" xfId="28399"/>
    <cellStyle name="Обычный 3 2 3 2 3 5 4" xfId="19951"/>
    <cellStyle name="Обычный 3 2 3 2 3 6" xfId="4462"/>
    <cellStyle name="Обычный 3 2 3 2 3 6 2" xfId="12910"/>
    <cellStyle name="Обычный 3 2 3 2 3 6 2 2" xfId="29807"/>
    <cellStyle name="Обычный 3 2 3 2 3 6 3" xfId="21359"/>
    <cellStyle name="Обычный 3 2 3 2 3 7" xfId="8686"/>
    <cellStyle name="Обычный 3 2 3 2 3 7 2" xfId="25583"/>
    <cellStyle name="Обычный 3 2 3 2 3 8" xfId="17135"/>
    <cellStyle name="Обычный 3 2 3 2 3 9" xfId="34032"/>
    <cellStyle name="Обычный 3 2 3 2 4" xfId="559"/>
    <cellStyle name="Обычный 3 2 3 2 4 2" xfId="1290"/>
    <cellStyle name="Обычный 3 2 3 2 4 2 2" xfId="2699"/>
    <cellStyle name="Обычный 3 2 3 2 4 2 2 2" xfId="6923"/>
    <cellStyle name="Обычный 3 2 3 2 4 2 2 2 2" xfId="15371"/>
    <cellStyle name="Обычный 3 2 3 2 4 2 2 2 2 2" xfId="32268"/>
    <cellStyle name="Обычный 3 2 3 2 4 2 2 2 3" xfId="23820"/>
    <cellStyle name="Обычный 3 2 3 2 4 2 2 3" xfId="11147"/>
    <cellStyle name="Обычный 3 2 3 2 4 2 2 3 2" xfId="28044"/>
    <cellStyle name="Обычный 3 2 3 2 4 2 2 4" xfId="19596"/>
    <cellStyle name="Обычный 3 2 3 2 4 2 3" xfId="4107"/>
    <cellStyle name="Обычный 3 2 3 2 4 2 3 2" xfId="8331"/>
    <cellStyle name="Обычный 3 2 3 2 4 2 3 2 2" xfId="16779"/>
    <cellStyle name="Обычный 3 2 3 2 4 2 3 2 2 2" xfId="33676"/>
    <cellStyle name="Обычный 3 2 3 2 4 2 3 2 3" xfId="25228"/>
    <cellStyle name="Обычный 3 2 3 2 4 2 3 3" xfId="12555"/>
    <cellStyle name="Обычный 3 2 3 2 4 2 3 3 2" xfId="29452"/>
    <cellStyle name="Обычный 3 2 3 2 4 2 3 4" xfId="21004"/>
    <cellStyle name="Обычный 3 2 3 2 4 2 4" xfId="5515"/>
    <cellStyle name="Обычный 3 2 3 2 4 2 4 2" xfId="13963"/>
    <cellStyle name="Обычный 3 2 3 2 4 2 4 2 2" xfId="30860"/>
    <cellStyle name="Обычный 3 2 3 2 4 2 4 3" xfId="22412"/>
    <cellStyle name="Обычный 3 2 3 2 4 2 5" xfId="9739"/>
    <cellStyle name="Обычный 3 2 3 2 4 2 5 2" xfId="26636"/>
    <cellStyle name="Обычный 3 2 3 2 4 2 6" xfId="18188"/>
    <cellStyle name="Обычный 3 2 3 2 4 3" xfId="1995"/>
    <cellStyle name="Обычный 3 2 3 2 4 3 2" xfId="6219"/>
    <cellStyle name="Обычный 3 2 3 2 4 3 2 2" xfId="14667"/>
    <cellStyle name="Обычный 3 2 3 2 4 3 2 2 2" xfId="31564"/>
    <cellStyle name="Обычный 3 2 3 2 4 3 2 3" xfId="23116"/>
    <cellStyle name="Обычный 3 2 3 2 4 3 3" xfId="10443"/>
    <cellStyle name="Обычный 3 2 3 2 4 3 3 2" xfId="27340"/>
    <cellStyle name="Обычный 3 2 3 2 4 3 4" xfId="18892"/>
    <cellStyle name="Обычный 3 2 3 2 4 4" xfId="3403"/>
    <cellStyle name="Обычный 3 2 3 2 4 4 2" xfId="7627"/>
    <cellStyle name="Обычный 3 2 3 2 4 4 2 2" xfId="16075"/>
    <cellStyle name="Обычный 3 2 3 2 4 4 2 2 2" xfId="32972"/>
    <cellStyle name="Обычный 3 2 3 2 4 4 2 3" xfId="24524"/>
    <cellStyle name="Обычный 3 2 3 2 4 4 3" xfId="11851"/>
    <cellStyle name="Обычный 3 2 3 2 4 4 3 2" xfId="28748"/>
    <cellStyle name="Обычный 3 2 3 2 4 4 4" xfId="20300"/>
    <cellStyle name="Обычный 3 2 3 2 4 5" xfId="4811"/>
    <cellStyle name="Обычный 3 2 3 2 4 5 2" xfId="13259"/>
    <cellStyle name="Обычный 3 2 3 2 4 5 2 2" xfId="30156"/>
    <cellStyle name="Обычный 3 2 3 2 4 5 3" xfId="21708"/>
    <cellStyle name="Обычный 3 2 3 2 4 6" xfId="9035"/>
    <cellStyle name="Обычный 3 2 3 2 4 6 2" xfId="25932"/>
    <cellStyle name="Обычный 3 2 3 2 4 7" xfId="17484"/>
    <cellStyle name="Обычный 3 2 3 2 4 8" xfId="34381"/>
    <cellStyle name="Обычный 3 2 3 2 5" xfId="938"/>
    <cellStyle name="Обычный 3 2 3 2 5 2" xfId="2347"/>
    <cellStyle name="Обычный 3 2 3 2 5 2 2" xfId="6571"/>
    <cellStyle name="Обычный 3 2 3 2 5 2 2 2" xfId="15019"/>
    <cellStyle name="Обычный 3 2 3 2 5 2 2 2 2" xfId="31916"/>
    <cellStyle name="Обычный 3 2 3 2 5 2 2 3" xfId="23468"/>
    <cellStyle name="Обычный 3 2 3 2 5 2 3" xfId="10795"/>
    <cellStyle name="Обычный 3 2 3 2 5 2 3 2" xfId="27692"/>
    <cellStyle name="Обычный 3 2 3 2 5 2 4" xfId="19244"/>
    <cellStyle name="Обычный 3 2 3 2 5 3" xfId="3755"/>
    <cellStyle name="Обычный 3 2 3 2 5 3 2" xfId="7979"/>
    <cellStyle name="Обычный 3 2 3 2 5 3 2 2" xfId="16427"/>
    <cellStyle name="Обычный 3 2 3 2 5 3 2 2 2" xfId="33324"/>
    <cellStyle name="Обычный 3 2 3 2 5 3 2 3" xfId="24876"/>
    <cellStyle name="Обычный 3 2 3 2 5 3 3" xfId="12203"/>
    <cellStyle name="Обычный 3 2 3 2 5 3 3 2" xfId="29100"/>
    <cellStyle name="Обычный 3 2 3 2 5 3 4" xfId="20652"/>
    <cellStyle name="Обычный 3 2 3 2 5 4" xfId="5163"/>
    <cellStyle name="Обычный 3 2 3 2 5 4 2" xfId="13611"/>
    <cellStyle name="Обычный 3 2 3 2 5 4 2 2" xfId="30508"/>
    <cellStyle name="Обычный 3 2 3 2 5 4 3" xfId="22060"/>
    <cellStyle name="Обычный 3 2 3 2 5 5" xfId="9387"/>
    <cellStyle name="Обычный 3 2 3 2 5 5 2" xfId="26284"/>
    <cellStyle name="Обычный 3 2 3 2 5 6" xfId="17836"/>
    <cellStyle name="Обычный 3 2 3 2 6" xfId="1643"/>
    <cellStyle name="Обычный 3 2 3 2 6 2" xfId="5867"/>
    <cellStyle name="Обычный 3 2 3 2 6 2 2" xfId="14315"/>
    <cellStyle name="Обычный 3 2 3 2 6 2 2 2" xfId="31212"/>
    <cellStyle name="Обычный 3 2 3 2 6 2 3" xfId="22764"/>
    <cellStyle name="Обычный 3 2 3 2 6 3" xfId="10091"/>
    <cellStyle name="Обычный 3 2 3 2 6 3 2" xfId="26988"/>
    <cellStyle name="Обычный 3 2 3 2 6 4" xfId="18540"/>
    <cellStyle name="Обычный 3 2 3 2 7" xfId="3051"/>
    <cellStyle name="Обычный 3 2 3 2 7 2" xfId="7275"/>
    <cellStyle name="Обычный 3 2 3 2 7 2 2" xfId="15723"/>
    <cellStyle name="Обычный 3 2 3 2 7 2 2 2" xfId="32620"/>
    <cellStyle name="Обычный 3 2 3 2 7 2 3" xfId="24172"/>
    <cellStyle name="Обычный 3 2 3 2 7 3" xfId="11499"/>
    <cellStyle name="Обычный 3 2 3 2 7 3 2" xfId="28396"/>
    <cellStyle name="Обычный 3 2 3 2 7 4" xfId="19948"/>
    <cellStyle name="Обычный 3 2 3 2 8" xfId="4459"/>
    <cellStyle name="Обычный 3 2 3 2 8 2" xfId="12907"/>
    <cellStyle name="Обычный 3 2 3 2 8 2 2" xfId="29804"/>
    <cellStyle name="Обычный 3 2 3 2 8 3" xfId="21356"/>
    <cellStyle name="Обычный 3 2 3 2 9" xfId="8683"/>
    <cellStyle name="Обычный 3 2 3 2 9 2" xfId="25580"/>
    <cellStyle name="Обычный 3 2 3 3" xfId="154"/>
    <cellStyle name="Обычный 3 2 3 3 10" xfId="34033"/>
    <cellStyle name="Обычный 3 2 3 3 2" xfId="155"/>
    <cellStyle name="Обычный 3 2 3 3 2 2" xfId="564"/>
    <cellStyle name="Обычный 3 2 3 3 2 2 2" xfId="1295"/>
    <cellStyle name="Обычный 3 2 3 3 2 2 2 2" xfId="2704"/>
    <cellStyle name="Обычный 3 2 3 3 2 2 2 2 2" xfId="6928"/>
    <cellStyle name="Обычный 3 2 3 3 2 2 2 2 2 2" xfId="15376"/>
    <cellStyle name="Обычный 3 2 3 3 2 2 2 2 2 2 2" xfId="32273"/>
    <cellStyle name="Обычный 3 2 3 3 2 2 2 2 2 3" xfId="23825"/>
    <cellStyle name="Обычный 3 2 3 3 2 2 2 2 3" xfId="11152"/>
    <cellStyle name="Обычный 3 2 3 3 2 2 2 2 3 2" xfId="28049"/>
    <cellStyle name="Обычный 3 2 3 3 2 2 2 2 4" xfId="19601"/>
    <cellStyle name="Обычный 3 2 3 3 2 2 2 3" xfId="4112"/>
    <cellStyle name="Обычный 3 2 3 3 2 2 2 3 2" xfId="8336"/>
    <cellStyle name="Обычный 3 2 3 3 2 2 2 3 2 2" xfId="16784"/>
    <cellStyle name="Обычный 3 2 3 3 2 2 2 3 2 2 2" xfId="33681"/>
    <cellStyle name="Обычный 3 2 3 3 2 2 2 3 2 3" xfId="25233"/>
    <cellStyle name="Обычный 3 2 3 3 2 2 2 3 3" xfId="12560"/>
    <cellStyle name="Обычный 3 2 3 3 2 2 2 3 3 2" xfId="29457"/>
    <cellStyle name="Обычный 3 2 3 3 2 2 2 3 4" xfId="21009"/>
    <cellStyle name="Обычный 3 2 3 3 2 2 2 4" xfId="5520"/>
    <cellStyle name="Обычный 3 2 3 3 2 2 2 4 2" xfId="13968"/>
    <cellStyle name="Обычный 3 2 3 3 2 2 2 4 2 2" xfId="30865"/>
    <cellStyle name="Обычный 3 2 3 3 2 2 2 4 3" xfId="22417"/>
    <cellStyle name="Обычный 3 2 3 3 2 2 2 5" xfId="9744"/>
    <cellStyle name="Обычный 3 2 3 3 2 2 2 5 2" xfId="26641"/>
    <cellStyle name="Обычный 3 2 3 3 2 2 2 6" xfId="18193"/>
    <cellStyle name="Обычный 3 2 3 3 2 2 3" xfId="2000"/>
    <cellStyle name="Обычный 3 2 3 3 2 2 3 2" xfId="6224"/>
    <cellStyle name="Обычный 3 2 3 3 2 2 3 2 2" xfId="14672"/>
    <cellStyle name="Обычный 3 2 3 3 2 2 3 2 2 2" xfId="31569"/>
    <cellStyle name="Обычный 3 2 3 3 2 2 3 2 3" xfId="23121"/>
    <cellStyle name="Обычный 3 2 3 3 2 2 3 3" xfId="10448"/>
    <cellStyle name="Обычный 3 2 3 3 2 2 3 3 2" xfId="27345"/>
    <cellStyle name="Обычный 3 2 3 3 2 2 3 4" xfId="18897"/>
    <cellStyle name="Обычный 3 2 3 3 2 2 4" xfId="3408"/>
    <cellStyle name="Обычный 3 2 3 3 2 2 4 2" xfId="7632"/>
    <cellStyle name="Обычный 3 2 3 3 2 2 4 2 2" xfId="16080"/>
    <cellStyle name="Обычный 3 2 3 3 2 2 4 2 2 2" xfId="32977"/>
    <cellStyle name="Обычный 3 2 3 3 2 2 4 2 3" xfId="24529"/>
    <cellStyle name="Обычный 3 2 3 3 2 2 4 3" xfId="11856"/>
    <cellStyle name="Обычный 3 2 3 3 2 2 4 3 2" xfId="28753"/>
    <cellStyle name="Обычный 3 2 3 3 2 2 4 4" xfId="20305"/>
    <cellStyle name="Обычный 3 2 3 3 2 2 5" xfId="4816"/>
    <cellStyle name="Обычный 3 2 3 3 2 2 5 2" xfId="13264"/>
    <cellStyle name="Обычный 3 2 3 3 2 2 5 2 2" xfId="30161"/>
    <cellStyle name="Обычный 3 2 3 3 2 2 5 3" xfId="21713"/>
    <cellStyle name="Обычный 3 2 3 3 2 2 6" xfId="9040"/>
    <cellStyle name="Обычный 3 2 3 3 2 2 6 2" xfId="25937"/>
    <cellStyle name="Обычный 3 2 3 3 2 2 7" xfId="17489"/>
    <cellStyle name="Обычный 3 2 3 3 2 2 8" xfId="34386"/>
    <cellStyle name="Обычный 3 2 3 3 2 3" xfId="943"/>
    <cellStyle name="Обычный 3 2 3 3 2 3 2" xfId="2352"/>
    <cellStyle name="Обычный 3 2 3 3 2 3 2 2" xfId="6576"/>
    <cellStyle name="Обычный 3 2 3 3 2 3 2 2 2" xfId="15024"/>
    <cellStyle name="Обычный 3 2 3 3 2 3 2 2 2 2" xfId="31921"/>
    <cellStyle name="Обычный 3 2 3 3 2 3 2 2 3" xfId="23473"/>
    <cellStyle name="Обычный 3 2 3 3 2 3 2 3" xfId="10800"/>
    <cellStyle name="Обычный 3 2 3 3 2 3 2 3 2" xfId="27697"/>
    <cellStyle name="Обычный 3 2 3 3 2 3 2 4" xfId="19249"/>
    <cellStyle name="Обычный 3 2 3 3 2 3 3" xfId="3760"/>
    <cellStyle name="Обычный 3 2 3 3 2 3 3 2" xfId="7984"/>
    <cellStyle name="Обычный 3 2 3 3 2 3 3 2 2" xfId="16432"/>
    <cellStyle name="Обычный 3 2 3 3 2 3 3 2 2 2" xfId="33329"/>
    <cellStyle name="Обычный 3 2 3 3 2 3 3 2 3" xfId="24881"/>
    <cellStyle name="Обычный 3 2 3 3 2 3 3 3" xfId="12208"/>
    <cellStyle name="Обычный 3 2 3 3 2 3 3 3 2" xfId="29105"/>
    <cellStyle name="Обычный 3 2 3 3 2 3 3 4" xfId="20657"/>
    <cellStyle name="Обычный 3 2 3 3 2 3 4" xfId="5168"/>
    <cellStyle name="Обычный 3 2 3 3 2 3 4 2" xfId="13616"/>
    <cellStyle name="Обычный 3 2 3 3 2 3 4 2 2" xfId="30513"/>
    <cellStyle name="Обычный 3 2 3 3 2 3 4 3" xfId="22065"/>
    <cellStyle name="Обычный 3 2 3 3 2 3 5" xfId="9392"/>
    <cellStyle name="Обычный 3 2 3 3 2 3 5 2" xfId="26289"/>
    <cellStyle name="Обычный 3 2 3 3 2 3 6" xfId="17841"/>
    <cellStyle name="Обычный 3 2 3 3 2 4" xfId="1648"/>
    <cellStyle name="Обычный 3 2 3 3 2 4 2" xfId="5872"/>
    <cellStyle name="Обычный 3 2 3 3 2 4 2 2" xfId="14320"/>
    <cellStyle name="Обычный 3 2 3 3 2 4 2 2 2" xfId="31217"/>
    <cellStyle name="Обычный 3 2 3 3 2 4 2 3" xfId="22769"/>
    <cellStyle name="Обычный 3 2 3 3 2 4 3" xfId="10096"/>
    <cellStyle name="Обычный 3 2 3 3 2 4 3 2" xfId="26993"/>
    <cellStyle name="Обычный 3 2 3 3 2 4 4" xfId="18545"/>
    <cellStyle name="Обычный 3 2 3 3 2 5" xfId="3056"/>
    <cellStyle name="Обычный 3 2 3 3 2 5 2" xfId="7280"/>
    <cellStyle name="Обычный 3 2 3 3 2 5 2 2" xfId="15728"/>
    <cellStyle name="Обычный 3 2 3 3 2 5 2 2 2" xfId="32625"/>
    <cellStyle name="Обычный 3 2 3 3 2 5 2 3" xfId="24177"/>
    <cellStyle name="Обычный 3 2 3 3 2 5 3" xfId="11504"/>
    <cellStyle name="Обычный 3 2 3 3 2 5 3 2" xfId="28401"/>
    <cellStyle name="Обычный 3 2 3 3 2 5 4" xfId="19953"/>
    <cellStyle name="Обычный 3 2 3 3 2 6" xfId="4464"/>
    <cellStyle name="Обычный 3 2 3 3 2 6 2" xfId="12912"/>
    <cellStyle name="Обычный 3 2 3 3 2 6 2 2" xfId="29809"/>
    <cellStyle name="Обычный 3 2 3 3 2 6 3" xfId="21361"/>
    <cellStyle name="Обычный 3 2 3 3 2 7" xfId="8688"/>
    <cellStyle name="Обычный 3 2 3 3 2 7 2" xfId="25585"/>
    <cellStyle name="Обычный 3 2 3 3 2 8" xfId="17137"/>
    <cellStyle name="Обычный 3 2 3 3 2 9" xfId="34034"/>
    <cellStyle name="Обычный 3 2 3 3 3" xfId="563"/>
    <cellStyle name="Обычный 3 2 3 3 3 2" xfId="1294"/>
    <cellStyle name="Обычный 3 2 3 3 3 2 2" xfId="2703"/>
    <cellStyle name="Обычный 3 2 3 3 3 2 2 2" xfId="6927"/>
    <cellStyle name="Обычный 3 2 3 3 3 2 2 2 2" xfId="15375"/>
    <cellStyle name="Обычный 3 2 3 3 3 2 2 2 2 2" xfId="32272"/>
    <cellStyle name="Обычный 3 2 3 3 3 2 2 2 3" xfId="23824"/>
    <cellStyle name="Обычный 3 2 3 3 3 2 2 3" xfId="11151"/>
    <cellStyle name="Обычный 3 2 3 3 3 2 2 3 2" xfId="28048"/>
    <cellStyle name="Обычный 3 2 3 3 3 2 2 4" xfId="19600"/>
    <cellStyle name="Обычный 3 2 3 3 3 2 3" xfId="4111"/>
    <cellStyle name="Обычный 3 2 3 3 3 2 3 2" xfId="8335"/>
    <cellStyle name="Обычный 3 2 3 3 3 2 3 2 2" xfId="16783"/>
    <cellStyle name="Обычный 3 2 3 3 3 2 3 2 2 2" xfId="33680"/>
    <cellStyle name="Обычный 3 2 3 3 3 2 3 2 3" xfId="25232"/>
    <cellStyle name="Обычный 3 2 3 3 3 2 3 3" xfId="12559"/>
    <cellStyle name="Обычный 3 2 3 3 3 2 3 3 2" xfId="29456"/>
    <cellStyle name="Обычный 3 2 3 3 3 2 3 4" xfId="21008"/>
    <cellStyle name="Обычный 3 2 3 3 3 2 4" xfId="5519"/>
    <cellStyle name="Обычный 3 2 3 3 3 2 4 2" xfId="13967"/>
    <cellStyle name="Обычный 3 2 3 3 3 2 4 2 2" xfId="30864"/>
    <cellStyle name="Обычный 3 2 3 3 3 2 4 3" xfId="22416"/>
    <cellStyle name="Обычный 3 2 3 3 3 2 5" xfId="9743"/>
    <cellStyle name="Обычный 3 2 3 3 3 2 5 2" xfId="26640"/>
    <cellStyle name="Обычный 3 2 3 3 3 2 6" xfId="18192"/>
    <cellStyle name="Обычный 3 2 3 3 3 3" xfId="1999"/>
    <cellStyle name="Обычный 3 2 3 3 3 3 2" xfId="6223"/>
    <cellStyle name="Обычный 3 2 3 3 3 3 2 2" xfId="14671"/>
    <cellStyle name="Обычный 3 2 3 3 3 3 2 2 2" xfId="31568"/>
    <cellStyle name="Обычный 3 2 3 3 3 3 2 3" xfId="23120"/>
    <cellStyle name="Обычный 3 2 3 3 3 3 3" xfId="10447"/>
    <cellStyle name="Обычный 3 2 3 3 3 3 3 2" xfId="27344"/>
    <cellStyle name="Обычный 3 2 3 3 3 3 4" xfId="18896"/>
    <cellStyle name="Обычный 3 2 3 3 3 4" xfId="3407"/>
    <cellStyle name="Обычный 3 2 3 3 3 4 2" xfId="7631"/>
    <cellStyle name="Обычный 3 2 3 3 3 4 2 2" xfId="16079"/>
    <cellStyle name="Обычный 3 2 3 3 3 4 2 2 2" xfId="32976"/>
    <cellStyle name="Обычный 3 2 3 3 3 4 2 3" xfId="24528"/>
    <cellStyle name="Обычный 3 2 3 3 3 4 3" xfId="11855"/>
    <cellStyle name="Обычный 3 2 3 3 3 4 3 2" xfId="28752"/>
    <cellStyle name="Обычный 3 2 3 3 3 4 4" xfId="20304"/>
    <cellStyle name="Обычный 3 2 3 3 3 5" xfId="4815"/>
    <cellStyle name="Обычный 3 2 3 3 3 5 2" xfId="13263"/>
    <cellStyle name="Обычный 3 2 3 3 3 5 2 2" xfId="30160"/>
    <cellStyle name="Обычный 3 2 3 3 3 5 3" xfId="21712"/>
    <cellStyle name="Обычный 3 2 3 3 3 6" xfId="9039"/>
    <cellStyle name="Обычный 3 2 3 3 3 6 2" xfId="25936"/>
    <cellStyle name="Обычный 3 2 3 3 3 7" xfId="17488"/>
    <cellStyle name="Обычный 3 2 3 3 3 8" xfId="34385"/>
    <cellStyle name="Обычный 3 2 3 3 4" xfId="942"/>
    <cellStyle name="Обычный 3 2 3 3 4 2" xfId="2351"/>
    <cellStyle name="Обычный 3 2 3 3 4 2 2" xfId="6575"/>
    <cellStyle name="Обычный 3 2 3 3 4 2 2 2" xfId="15023"/>
    <cellStyle name="Обычный 3 2 3 3 4 2 2 2 2" xfId="31920"/>
    <cellStyle name="Обычный 3 2 3 3 4 2 2 3" xfId="23472"/>
    <cellStyle name="Обычный 3 2 3 3 4 2 3" xfId="10799"/>
    <cellStyle name="Обычный 3 2 3 3 4 2 3 2" xfId="27696"/>
    <cellStyle name="Обычный 3 2 3 3 4 2 4" xfId="19248"/>
    <cellStyle name="Обычный 3 2 3 3 4 3" xfId="3759"/>
    <cellStyle name="Обычный 3 2 3 3 4 3 2" xfId="7983"/>
    <cellStyle name="Обычный 3 2 3 3 4 3 2 2" xfId="16431"/>
    <cellStyle name="Обычный 3 2 3 3 4 3 2 2 2" xfId="33328"/>
    <cellStyle name="Обычный 3 2 3 3 4 3 2 3" xfId="24880"/>
    <cellStyle name="Обычный 3 2 3 3 4 3 3" xfId="12207"/>
    <cellStyle name="Обычный 3 2 3 3 4 3 3 2" xfId="29104"/>
    <cellStyle name="Обычный 3 2 3 3 4 3 4" xfId="20656"/>
    <cellStyle name="Обычный 3 2 3 3 4 4" xfId="5167"/>
    <cellStyle name="Обычный 3 2 3 3 4 4 2" xfId="13615"/>
    <cellStyle name="Обычный 3 2 3 3 4 4 2 2" xfId="30512"/>
    <cellStyle name="Обычный 3 2 3 3 4 4 3" xfId="22064"/>
    <cellStyle name="Обычный 3 2 3 3 4 5" xfId="9391"/>
    <cellStyle name="Обычный 3 2 3 3 4 5 2" xfId="26288"/>
    <cellStyle name="Обычный 3 2 3 3 4 6" xfId="17840"/>
    <cellStyle name="Обычный 3 2 3 3 5" xfId="1647"/>
    <cellStyle name="Обычный 3 2 3 3 5 2" xfId="5871"/>
    <cellStyle name="Обычный 3 2 3 3 5 2 2" xfId="14319"/>
    <cellStyle name="Обычный 3 2 3 3 5 2 2 2" xfId="31216"/>
    <cellStyle name="Обычный 3 2 3 3 5 2 3" xfId="22768"/>
    <cellStyle name="Обычный 3 2 3 3 5 3" xfId="10095"/>
    <cellStyle name="Обычный 3 2 3 3 5 3 2" xfId="26992"/>
    <cellStyle name="Обычный 3 2 3 3 5 4" xfId="18544"/>
    <cellStyle name="Обычный 3 2 3 3 6" xfId="3055"/>
    <cellStyle name="Обычный 3 2 3 3 6 2" xfId="7279"/>
    <cellStyle name="Обычный 3 2 3 3 6 2 2" xfId="15727"/>
    <cellStyle name="Обычный 3 2 3 3 6 2 2 2" xfId="32624"/>
    <cellStyle name="Обычный 3 2 3 3 6 2 3" xfId="24176"/>
    <cellStyle name="Обычный 3 2 3 3 6 3" xfId="11503"/>
    <cellStyle name="Обычный 3 2 3 3 6 3 2" xfId="28400"/>
    <cellStyle name="Обычный 3 2 3 3 6 4" xfId="19952"/>
    <cellStyle name="Обычный 3 2 3 3 7" xfId="4463"/>
    <cellStyle name="Обычный 3 2 3 3 7 2" xfId="12911"/>
    <cellStyle name="Обычный 3 2 3 3 7 2 2" xfId="29808"/>
    <cellStyle name="Обычный 3 2 3 3 7 3" xfId="21360"/>
    <cellStyle name="Обычный 3 2 3 3 8" xfId="8687"/>
    <cellStyle name="Обычный 3 2 3 3 8 2" xfId="25584"/>
    <cellStyle name="Обычный 3 2 3 3 9" xfId="17136"/>
    <cellStyle name="Обычный 3 2 3 4" xfId="156"/>
    <cellStyle name="Обычный 3 2 3 4 2" xfId="565"/>
    <cellStyle name="Обычный 3 2 3 4 2 2" xfId="1296"/>
    <cellStyle name="Обычный 3 2 3 4 2 2 2" xfId="2705"/>
    <cellStyle name="Обычный 3 2 3 4 2 2 2 2" xfId="6929"/>
    <cellStyle name="Обычный 3 2 3 4 2 2 2 2 2" xfId="15377"/>
    <cellStyle name="Обычный 3 2 3 4 2 2 2 2 2 2" xfId="32274"/>
    <cellStyle name="Обычный 3 2 3 4 2 2 2 2 3" xfId="23826"/>
    <cellStyle name="Обычный 3 2 3 4 2 2 2 3" xfId="11153"/>
    <cellStyle name="Обычный 3 2 3 4 2 2 2 3 2" xfId="28050"/>
    <cellStyle name="Обычный 3 2 3 4 2 2 2 4" xfId="19602"/>
    <cellStyle name="Обычный 3 2 3 4 2 2 3" xfId="4113"/>
    <cellStyle name="Обычный 3 2 3 4 2 2 3 2" xfId="8337"/>
    <cellStyle name="Обычный 3 2 3 4 2 2 3 2 2" xfId="16785"/>
    <cellStyle name="Обычный 3 2 3 4 2 2 3 2 2 2" xfId="33682"/>
    <cellStyle name="Обычный 3 2 3 4 2 2 3 2 3" xfId="25234"/>
    <cellStyle name="Обычный 3 2 3 4 2 2 3 3" xfId="12561"/>
    <cellStyle name="Обычный 3 2 3 4 2 2 3 3 2" xfId="29458"/>
    <cellStyle name="Обычный 3 2 3 4 2 2 3 4" xfId="21010"/>
    <cellStyle name="Обычный 3 2 3 4 2 2 4" xfId="5521"/>
    <cellStyle name="Обычный 3 2 3 4 2 2 4 2" xfId="13969"/>
    <cellStyle name="Обычный 3 2 3 4 2 2 4 2 2" xfId="30866"/>
    <cellStyle name="Обычный 3 2 3 4 2 2 4 3" xfId="22418"/>
    <cellStyle name="Обычный 3 2 3 4 2 2 5" xfId="9745"/>
    <cellStyle name="Обычный 3 2 3 4 2 2 5 2" xfId="26642"/>
    <cellStyle name="Обычный 3 2 3 4 2 2 6" xfId="18194"/>
    <cellStyle name="Обычный 3 2 3 4 2 3" xfId="2001"/>
    <cellStyle name="Обычный 3 2 3 4 2 3 2" xfId="6225"/>
    <cellStyle name="Обычный 3 2 3 4 2 3 2 2" xfId="14673"/>
    <cellStyle name="Обычный 3 2 3 4 2 3 2 2 2" xfId="31570"/>
    <cellStyle name="Обычный 3 2 3 4 2 3 2 3" xfId="23122"/>
    <cellStyle name="Обычный 3 2 3 4 2 3 3" xfId="10449"/>
    <cellStyle name="Обычный 3 2 3 4 2 3 3 2" xfId="27346"/>
    <cellStyle name="Обычный 3 2 3 4 2 3 4" xfId="18898"/>
    <cellStyle name="Обычный 3 2 3 4 2 4" xfId="3409"/>
    <cellStyle name="Обычный 3 2 3 4 2 4 2" xfId="7633"/>
    <cellStyle name="Обычный 3 2 3 4 2 4 2 2" xfId="16081"/>
    <cellStyle name="Обычный 3 2 3 4 2 4 2 2 2" xfId="32978"/>
    <cellStyle name="Обычный 3 2 3 4 2 4 2 3" xfId="24530"/>
    <cellStyle name="Обычный 3 2 3 4 2 4 3" xfId="11857"/>
    <cellStyle name="Обычный 3 2 3 4 2 4 3 2" xfId="28754"/>
    <cellStyle name="Обычный 3 2 3 4 2 4 4" xfId="20306"/>
    <cellStyle name="Обычный 3 2 3 4 2 5" xfId="4817"/>
    <cellStyle name="Обычный 3 2 3 4 2 5 2" xfId="13265"/>
    <cellStyle name="Обычный 3 2 3 4 2 5 2 2" xfId="30162"/>
    <cellStyle name="Обычный 3 2 3 4 2 5 3" xfId="21714"/>
    <cellStyle name="Обычный 3 2 3 4 2 6" xfId="9041"/>
    <cellStyle name="Обычный 3 2 3 4 2 6 2" xfId="25938"/>
    <cellStyle name="Обычный 3 2 3 4 2 7" xfId="17490"/>
    <cellStyle name="Обычный 3 2 3 4 2 8" xfId="34387"/>
    <cellStyle name="Обычный 3 2 3 4 3" xfId="944"/>
    <cellStyle name="Обычный 3 2 3 4 3 2" xfId="2353"/>
    <cellStyle name="Обычный 3 2 3 4 3 2 2" xfId="6577"/>
    <cellStyle name="Обычный 3 2 3 4 3 2 2 2" xfId="15025"/>
    <cellStyle name="Обычный 3 2 3 4 3 2 2 2 2" xfId="31922"/>
    <cellStyle name="Обычный 3 2 3 4 3 2 2 3" xfId="23474"/>
    <cellStyle name="Обычный 3 2 3 4 3 2 3" xfId="10801"/>
    <cellStyle name="Обычный 3 2 3 4 3 2 3 2" xfId="27698"/>
    <cellStyle name="Обычный 3 2 3 4 3 2 4" xfId="19250"/>
    <cellStyle name="Обычный 3 2 3 4 3 3" xfId="3761"/>
    <cellStyle name="Обычный 3 2 3 4 3 3 2" xfId="7985"/>
    <cellStyle name="Обычный 3 2 3 4 3 3 2 2" xfId="16433"/>
    <cellStyle name="Обычный 3 2 3 4 3 3 2 2 2" xfId="33330"/>
    <cellStyle name="Обычный 3 2 3 4 3 3 2 3" xfId="24882"/>
    <cellStyle name="Обычный 3 2 3 4 3 3 3" xfId="12209"/>
    <cellStyle name="Обычный 3 2 3 4 3 3 3 2" xfId="29106"/>
    <cellStyle name="Обычный 3 2 3 4 3 3 4" xfId="20658"/>
    <cellStyle name="Обычный 3 2 3 4 3 4" xfId="5169"/>
    <cellStyle name="Обычный 3 2 3 4 3 4 2" xfId="13617"/>
    <cellStyle name="Обычный 3 2 3 4 3 4 2 2" xfId="30514"/>
    <cellStyle name="Обычный 3 2 3 4 3 4 3" xfId="22066"/>
    <cellStyle name="Обычный 3 2 3 4 3 5" xfId="9393"/>
    <cellStyle name="Обычный 3 2 3 4 3 5 2" xfId="26290"/>
    <cellStyle name="Обычный 3 2 3 4 3 6" xfId="17842"/>
    <cellStyle name="Обычный 3 2 3 4 4" xfId="1649"/>
    <cellStyle name="Обычный 3 2 3 4 4 2" xfId="5873"/>
    <cellStyle name="Обычный 3 2 3 4 4 2 2" xfId="14321"/>
    <cellStyle name="Обычный 3 2 3 4 4 2 2 2" xfId="31218"/>
    <cellStyle name="Обычный 3 2 3 4 4 2 3" xfId="22770"/>
    <cellStyle name="Обычный 3 2 3 4 4 3" xfId="10097"/>
    <cellStyle name="Обычный 3 2 3 4 4 3 2" xfId="26994"/>
    <cellStyle name="Обычный 3 2 3 4 4 4" xfId="18546"/>
    <cellStyle name="Обычный 3 2 3 4 5" xfId="3057"/>
    <cellStyle name="Обычный 3 2 3 4 5 2" xfId="7281"/>
    <cellStyle name="Обычный 3 2 3 4 5 2 2" xfId="15729"/>
    <cellStyle name="Обычный 3 2 3 4 5 2 2 2" xfId="32626"/>
    <cellStyle name="Обычный 3 2 3 4 5 2 3" xfId="24178"/>
    <cellStyle name="Обычный 3 2 3 4 5 3" xfId="11505"/>
    <cellStyle name="Обычный 3 2 3 4 5 3 2" xfId="28402"/>
    <cellStyle name="Обычный 3 2 3 4 5 4" xfId="19954"/>
    <cellStyle name="Обычный 3 2 3 4 6" xfId="4465"/>
    <cellStyle name="Обычный 3 2 3 4 6 2" xfId="12913"/>
    <cellStyle name="Обычный 3 2 3 4 6 2 2" xfId="29810"/>
    <cellStyle name="Обычный 3 2 3 4 6 3" xfId="21362"/>
    <cellStyle name="Обычный 3 2 3 4 7" xfId="8689"/>
    <cellStyle name="Обычный 3 2 3 4 7 2" xfId="25586"/>
    <cellStyle name="Обычный 3 2 3 4 8" xfId="17138"/>
    <cellStyle name="Обычный 3 2 3 4 9" xfId="34035"/>
    <cellStyle name="Обычный 3 2 3 5" xfId="558"/>
    <cellStyle name="Обычный 3 2 3 5 2" xfId="1289"/>
    <cellStyle name="Обычный 3 2 3 5 2 2" xfId="2698"/>
    <cellStyle name="Обычный 3 2 3 5 2 2 2" xfId="6922"/>
    <cellStyle name="Обычный 3 2 3 5 2 2 2 2" xfId="15370"/>
    <cellStyle name="Обычный 3 2 3 5 2 2 2 2 2" xfId="32267"/>
    <cellStyle name="Обычный 3 2 3 5 2 2 2 3" xfId="23819"/>
    <cellStyle name="Обычный 3 2 3 5 2 2 3" xfId="11146"/>
    <cellStyle name="Обычный 3 2 3 5 2 2 3 2" xfId="28043"/>
    <cellStyle name="Обычный 3 2 3 5 2 2 4" xfId="19595"/>
    <cellStyle name="Обычный 3 2 3 5 2 3" xfId="4106"/>
    <cellStyle name="Обычный 3 2 3 5 2 3 2" xfId="8330"/>
    <cellStyle name="Обычный 3 2 3 5 2 3 2 2" xfId="16778"/>
    <cellStyle name="Обычный 3 2 3 5 2 3 2 2 2" xfId="33675"/>
    <cellStyle name="Обычный 3 2 3 5 2 3 2 3" xfId="25227"/>
    <cellStyle name="Обычный 3 2 3 5 2 3 3" xfId="12554"/>
    <cellStyle name="Обычный 3 2 3 5 2 3 3 2" xfId="29451"/>
    <cellStyle name="Обычный 3 2 3 5 2 3 4" xfId="21003"/>
    <cellStyle name="Обычный 3 2 3 5 2 4" xfId="5514"/>
    <cellStyle name="Обычный 3 2 3 5 2 4 2" xfId="13962"/>
    <cellStyle name="Обычный 3 2 3 5 2 4 2 2" xfId="30859"/>
    <cellStyle name="Обычный 3 2 3 5 2 4 3" xfId="22411"/>
    <cellStyle name="Обычный 3 2 3 5 2 5" xfId="9738"/>
    <cellStyle name="Обычный 3 2 3 5 2 5 2" xfId="26635"/>
    <cellStyle name="Обычный 3 2 3 5 2 6" xfId="18187"/>
    <cellStyle name="Обычный 3 2 3 5 3" xfId="1994"/>
    <cellStyle name="Обычный 3 2 3 5 3 2" xfId="6218"/>
    <cellStyle name="Обычный 3 2 3 5 3 2 2" xfId="14666"/>
    <cellStyle name="Обычный 3 2 3 5 3 2 2 2" xfId="31563"/>
    <cellStyle name="Обычный 3 2 3 5 3 2 3" xfId="23115"/>
    <cellStyle name="Обычный 3 2 3 5 3 3" xfId="10442"/>
    <cellStyle name="Обычный 3 2 3 5 3 3 2" xfId="27339"/>
    <cellStyle name="Обычный 3 2 3 5 3 4" xfId="18891"/>
    <cellStyle name="Обычный 3 2 3 5 4" xfId="3402"/>
    <cellStyle name="Обычный 3 2 3 5 4 2" xfId="7626"/>
    <cellStyle name="Обычный 3 2 3 5 4 2 2" xfId="16074"/>
    <cellStyle name="Обычный 3 2 3 5 4 2 2 2" xfId="32971"/>
    <cellStyle name="Обычный 3 2 3 5 4 2 3" xfId="24523"/>
    <cellStyle name="Обычный 3 2 3 5 4 3" xfId="11850"/>
    <cellStyle name="Обычный 3 2 3 5 4 3 2" xfId="28747"/>
    <cellStyle name="Обычный 3 2 3 5 4 4" xfId="20299"/>
    <cellStyle name="Обычный 3 2 3 5 5" xfId="4810"/>
    <cellStyle name="Обычный 3 2 3 5 5 2" xfId="13258"/>
    <cellStyle name="Обычный 3 2 3 5 5 2 2" xfId="30155"/>
    <cellStyle name="Обычный 3 2 3 5 5 3" xfId="21707"/>
    <cellStyle name="Обычный 3 2 3 5 6" xfId="9034"/>
    <cellStyle name="Обычный 3 2 3 5 6 2" xfId="25931"/>
    <cellStyle name="Обычный 3 2 3 5 7" xfId="17483"/>
    <cellStyle name="Обычный 3 2 3 5 8" xfId="34380"/>
    <cellStyle name="Обычный 3 2 3 6" xfId="937"/>
    <cellStyle name="Обычный 3 2 3 6 2" xfId="2346"/>
    <cellStyle name="Обычный 3 2 3 6 2 2" xfId="6570"/>
    <cellStyle name="Обычный 3 2 3 6 2 2 2" xfId="15018"/>
    <cellStyle name="Обычный 3 2 3 6 2 2 2 2" xfId="31915"/>
    <cellStyle name="Обычный 3 2 3 6 2 2 3" xfId="23467"/>
    <cellStyle name="Обычный 3 2 3 6 2 3" xfId="10794"/>
    <cellStyle name="Обычный 3 2 3 6 2 3 2" xfId="27691"/>
    <cellStyle name="Обычный 3 2 3 6 2 4" xfId="19243"/>
    <cellStyle name="Обычный 3 2 3 6 3" xfId="3754"/>
    <cellStyle name="Обычный 3 2 3 6 3 2" xfId="7978"/>
    <cellStyle name="Обычный 3 2 3 6 3 2 2" xfId="16426"/>
    <cellStyle name="Обычный 3 2 3 6 3 2 2 2" xfId="33323"/>
    <cellStyle name="Обычный 3 2 3 6 3 2 3" xfId="24875"/>
    <cellStyle name="Обычный 3 2 3 6 3 3" xfId="12202"/>
    <cellStyle name="Обычный 3 2 3 6 3 3 2" xfId="29099"/>
    <cellStyle name="Обычный 3 2 3 6 3 4" xfId="20651"/>
    <cellStyle name="Обычный 3 2 3 6 4" xfId="5162"/>
    <cellStyle name="Обычный 3 2 3 6 4 2" xfId="13610"/>
    <cellStyle name="Обычный 3 2 3 6 4 2 2" xfId="30507"/>
    <cellStyle name="Обычный 3 2 3 6 4 3" xfId="22059"/>
    <cellStyle name="Обычный 3 2 3 6 5" xfId="9386"/>
    <cellStyle name="Обычный 3 2 3 6 5 2" xfId="26283"/>
    <cellStyle name="Обычный 3 2 3 6 6" xfId="17835"/>
    <cellStyle name="Обычный 3 2 3 7" xfId="1642"/>
    <cellStyle name="Обычный 3 2 3 7 2" xfId="5866"/>
    <cellStyle name="Обычный 3 2 3 7 2 2" xfId="14314"/>
    <cellStyle name="Обычный 3 2 3 7 2 2 2" xfId="31211"/>
    <cellStyle name="Обычный 3 2 3 7 2 3" xfId="22763"/>
    <cellStyle name="Обычный 3 2 3 7 3" xfId="10090"/>
    <cellStyle name="Обычный 3 2 3 7 3 2" xfId="26987"/>
    <cellStyle name="Обычный 3 2 3 7 4" xfId="18539"/>
    <cellStyle name="Обычный 3 2 3 8" xfId="3050"/>
    <cellStyle name="Обычный 3 2 3 8 2" xfId="7274"/>
    <cellStyle name="Обычный 3 2 3 8 2 2" xfId="15722"/>
    <cellStyle name="Обычный 3 2 3 8 2 2 2" xfId="32619"/>
    <cellStyle name="Обычный 3 2 3 8 2 3" xfId="24171"/>
    <cellStyle name="Обычный 3 2 3 8 3" xfId="11498"/>
    <cellStyle name="Обычный 3 2 3 8 3 2" xfId="28395"/>
    <cellStyle name="Обычный 3 2 3 8 4" xfId="19947"/>
    <cellStyle name="Обычный 3 2 3 9" xfId="4458"/>
    <cellStyle name="Обычный 3 2 3 9 2" xfId="12906"/>
    <cellStyle name="Обычный 3 2 3 9 2 2" xfId="29803"/>
    <cellStyle name="Обычный 3 2 3 9 3" xfId="21355"/>
    <cellStyle name="Обычный 3 2 4" xfId="157"/>
    <cellStyle name="Обычный 3 2 4 10" xfId="17139"/>
    <cellStyle name="Обычный 3 2 4 11" xfId="34036"/>
    <cellStyle name="Обычный 3 2 4 2" xfId="158"/>
    <cellStyle name="Обычный 3 2 4 2 10" xfId="34037"/>
    <cellStyle name="Обычный 3 2 4 2 2" xfId="159"/>
    <cellStyle name="Обычный 3 2 4 2 2 2" xfId="568"/>
    <cellStyle name="Обычный 3 2 4 2 2 2 2" xfId="1299"/>
    <cellStyle name="Обычный 3 2 4 2 2 2 2 2" xfId="2708"/>
    <cellStyle name="Обычный 3 2 4 2 2 2 2 2 2" xfId="6932"/>
    <cellStyle name="Обычный 3 2 4 2 2 2 2 2 2 2" xfId="15380"/>
    <cellStyle name="Обычный 3 2 4 2 2 2 2 2 2 2 2" xfId="32277"/>
    <cellStyle name="Обычный 3 2 4 2 2 2 2 2 2 3" xfId="23829"/>
    <cellStyle name="Обычный 3 2 4 2 2 2 2 2 3" xfId="11156"/>
    <cellStyle name="Обычный 3 2 4 2 2 2 2 2 3 2" xfId="28053"/>
    <cellStyle name="Обычный 3 2 4 2 2 2 2 2 4" xfId="19605"/>
    <cellStyle name="Обычный 3 2 4 2 2 2 2 3" xfId="4116"/>
    <cellStyle name="Обычный 3 2 4 2 2 2 2 3 2" xfId="8340"/>
    <cellStyle name="Обычный 3 2 4 2 2 2 2 3 2 2" xfId="16788"/>
    <cellStyle name="Обычный 3 2 4 2 2 2 2 3 2 2 2" xfId="33685"/>
    <cellStyle name="Обычный 3 2 4 2 2 2 2 3 2 3" xfId="25237"/>
    <cellStyle name="Обычный 3 2 4 2 2 2 2 3 3" xfId="12564"/>
    <cellStyle name="Обычный 3 2 4 2 2 2 2 3 3 2" xfId="29461"/>
    <cellStyle name="Обычный 3 2 4 2 2 2 2 3 4" xfId="21013"/>
    <cellStyle name="Обычный 3 2 4 2 2 2 2 4" xfId="5524"/>
    <cellStyle name="Обычный 3 2 4 2 2 2 2 4 2" xfId="13972"/>
    <cellStyle name="Обычный 3 2 4 2 2 2 2 4 2 2" xfId="30869"/>
    <cellStyle name="Обычный 3 2 4 2 2 2 2 4 3" xfId="22421"/>
    <cellStyle name="Обычный 3 2 4 2 2 2 2 5" xfId="9748"/>
    <cellStyle name="Обычный 3 2 4 2 2 2 2 5 2" xfId="26645"/>
    <cellStyle name="Обычный 3 2 4 2 2 2 2 6" xfId="18197"/>
    <cellStyle name="Обычный 3 2 4 2 2 2 3" xfId="2004"/>
    <cellStyle name="Обычный 3 2 4 2 2 2 3 2" xfId="6228"/>
    <cellStyle name="Обычный 3 2 4 2 2 2 3 2 2" xfId="14676"/>
    <cellStyle name="Обычный 3 2 4 2 2 2 3 2 2 2" xfId="31573"/>
    <cellStyle name="Обычный 3 2 4 2 2 2 3 2 3" xfId="23125"/>
    <cellStyle name="Обычный 3 2 4 2 2 2 3 3" xfId="10452"/>
    <cellStyle name="Обычный 3 2 4 2 2 2 3 3 2" xfId="27349"/>
    <cellStyle name="Обычный 3 2 4 2 2 2 3 4" xfId="18901"/>
    <cellStyle name="Обычный 3 2 4 2 2 2 4" xfId="3412"/>
    <cellStyle name="Обычный 3 2 4 2 2 2 4 2" xfId="7636"/>
    <cellStyle name="Обычный 3 2 4 2 2 2 4 2 2" xfId="16084"/>
    <cellStyle name="Обычный 3 2 4 2 2 2 4 2 2 2" xfId="32981"/>
    <cellStyle name="Обычный 3 2 4 2 2 2 4 2 3" xfId="24533"/>
    <cellStyle name="Обычный 3 2 4 2 2 2 4 3" xfId="11860"/>
    <cellStyle name="Обычный 3 2 4 2 2 2 4 3 2" xfId="28757"/>
    <cellStyle name="Обычный 3 2 4 2 2 2 4 4" xfId="20309"/>
    <cellStyle name="Обычный 3 2 4 2 2 2 5" xfId="4820"/>
    <cellStyle name="Обычный 3 2 4 2 2 2 5 2" xfId="13268"/>
    <cellStyle name="Обычный 3 2 4 2 2 2 5 2 2" xfId="30165"/>
    <cellStyle name="Обычный 3 2 4 2 2 2 5 3" xfId="21717"/>
    <cellStyle name="Обычный 3 2 4 2 2 2 6" xfId="9044"/>
    <cellStyle name="Обычный 3 2 4 2 2 2 6 2" xfId="25941"/>
    <cellStyle name="Обычный 3 2 4 2 2 2 7" xfId="17493"/>
    <cellStyle name="Обычный 3 2 4 2 2 2 8" xfId="34390"/>
    <cellStyle name="Обычный 3 2 4 2 2 3" xfId="947"/>
    <cellStyle name="Обычный 3 2 4 2 2 3 2" xfId="2356"/>
    <cellStyle name="Обычный 3 2 4 2 2 3 2 2" xfId="6580"/>
    <cellStyle name="Обычный 3 2 4 2 2 3 2 2 2" xfId="15028"/>
    <cellStyle name="Обычный 3 2 4 2 2 3 2 2 2 2" xfId="31925"/>
    <cellStyle name="Обычный 3 2 4 2 2 3 2 2 3" xfId="23477"/>
    <cellStyle name="Обычный 3 2 4 2 2 3 2 3" xfId="10804"/>
    <cellStyle name="Обычный 3 2 4 2 2 3 2 3 2" xfId="27701"/>
    <cellStyle name="Обычный 3 2 4 2 2 3 2 4" xfId="19253"/>
    <cellStyle name="Обычный 3 2 4 2 2 3 3" xfId="3764"/>
    <cellStyle name="Обычный 3 2 4 2 2 3 3 2" xfId="7988"/>
    <cellStyle name="Обычный 3 2 4 2 2 3 3 2 2" xfId="16436"/>
    <cellStyle name="Обычный 3 2 4 2 2 3 3 2 2 2" xfId="33333"/>
    <cellStyle name="Обычный 3 2 4 2 2 3 3 2 3" xfId="24885"/>
    <cellStyle name="Обычный 3 2 4 2 2 3 3 3" xfId="12212"/>
    <cellStyle name="Обычный 3 2 4 2 2 3 3 3 2" xfId="29109"/>
    <cellStyle name="Обычный 3 2 4 2 2 3 3 4" xfId="20661"/>
    <cellStyle name="Обычный 3 2 4 2 2 3 4" xfId="5172"/>
    <cellStyle name="Обычный 3 2 4 2 2 3 4 2" xfId="13620"/>
    <cellStyle name="Обычный 3 2 4 2 2 3 4 2 2" xfId="30517"/>
    <cellStyle name="Обычный 3 2 4 2 2 3 4 3" xfId="22069"/>
    <cellStyle name="Обычный 3 2 4 2 2 3 5" xfId="9396"/>
    <cellStyle name="Обычный 3 2 4 2 2 3 5 2" xfId="26293"/>
    <cellStyle name="Обычный 3 2 4 2 2 3 6" xfId="17845"/>
    <cellStyle name="Обычный 3 2 4 2 2 4" xfId="1652"/>
    <cellStyle name="Обычный 3 2 4 2 2 4 2" xfId="5876"/>
    <cellStyle name="Обычный 3 2 4 2 2 4 2 2" xfId="14324"/>
    <cellStyle name="Обычный 3 2 4 2 2 4 2 2 2" xfId="31221"/>
    <cellStyle name="Обычный 3 2 4 2 2 4 2 3" xfId="22773"/>
    <cellStyle name="Обычный 3 2 4 2 2 4 3" xfId="10100"/>
    <cellStyle name="Обычный 3 2 4 2 2 4 3 2" xfId="26997"/>
    <cellStyle name="Обычный 3 2 4 2 2 4 4" xfId="18549"/>
    <cellStyle name="Обычный 3 2 4 2 2 5" xfId="3060"/>
    <cellStyle name="Обычный 3 2 4 2 2 5 2" xfId="7284"/>
    <cellStyle name="Обычный 3 2 4 2 2 5 2 2" xfId="15732"/>
    <cellStyle name="Обычный 3 2 4 2 2 5 2 2 2" xfId="32629"/>
    <cellStyle name="Обычный 3 2 4 2 2 5 2 3" xfId="24181"/>
    <cellStyle name="Обычный 3 2 4 2 2 5 3" xfId="11508"/>
    <cellStyle name="Обычный 3 2 4 2 2 5 3 2" xfId="28405"/>
    <cellStyle name="Обычный 3 2 4 2 2 5 4" xfId="19957"/>
    <cellStyle name="Обычный 3 2 4 2 2 6" xfId="4468"/>
    <cellStyle name="Обычный 3 2 4 2 2 6 2" xfId="12916"/>
    <cellStyle name="Обычный 3 2 4 2 2 6 2 2" xfId="29813"/>
    <cellStyle name="Обычный 3 2 4 2 2 6 3" xfId="21365"/>
    <cellStyle name="Обычный 3 2 4 2 2 7" xfId="8692"/>
    <cellStyle name="Обычный 3 2 4 2 2 7 2" xfId="25589"/>
    <cellStyle name="Обычный 3 2 4 2 2 8" xfId="17141"/>
    <cellStyle name="Обычный 3 2 4 2 2 9" xfId="34038"/>
    <cellStyle name="Обычный 3 2 4 2 3" xfId="567"/>
    <cellStyle name="Обычный 3 2 4 2 3 2" xfId="1298"/>
    <cellStyle name="Обычный 3 2 4 2 3 2 2" xfId="2707"/>
    <cellStyle name="Обычный 3 2 4 2 3 2 2 2" xfId="6931"/>
    <cellStyle name="Обычный 3 2 4 2 3 2 2 2 2" xfId="15379"/>
    <cellStyle name="Обычный 3 2 4 2 3 2 2 2 2 2" xfId="32276"/>
    <cellStyle name="Обычный 3 2 4 2 3 2 2 2 3" xfId="23828"/>
    <cellStyle name="Обычный 3 2 4 2 3 2 2 3" xfId="11155"/>
    <cellStyle name="Обычный 3 2 4 2 3 2 2 3 2" xfId="28052"/>
    <cellStyle name="Обычный 3 2 4 2 3 2 2 4" xfId="19604"/>
    <cellStyle name="Обычный 3 2 4 2 3 2 3" xfId="4115"/>
    <cellStyle name="Обычный 3 2 4 2 3 2 3 2" xfId="8339"/>
    <cellStyle name="Обычный 3 2 4 2 3 2 3 2 2" xfId="16787"/>
    <cellStyle name="Обычный 3 2 4 2 3 2 3 2 2 2" xfId="33684"/>
    <cellStyle name="Обычный 3 2 4 2 3 2 3 2 3" xfId="25236"/>
    <cellStyle name="Обычный 3 2 4 2 3 2 3 3" xfId="12563"/>
    <cellStyle name="Обычный 3 2 4 2 3 2 3 3 2" xfId="29460"/>
    <cellStyle name="Обычный 3 2 4 2 3 2 3 4" xfId="21012"/>
    <cellStyle name="Обычный 3 2 4 2 3 2 4" xfId="5523"/>
    <cellStyle name="Обычный 3 2 4 2 3 2 4 2" xfId="13971"/>
    <cellStyle name="Обычный 3 2 4 2 3 2 4 2 2" xfId="30868"/>
    <cellStyle name="Обычный 3 2 4 2 3 2 4 3" xfId="22420"/>
    <cellStyle name="Обычный 3 2 4 2 3 2 5" xfId="9747"/>
    <cellStyle name="Обычный 3 2 4 2 3 2 5 2" xfId="26644"/>
    <cellStyle name="Обычный 3 2 4 2 3 2 6" xfId="18196"/>
    <cellStyle name="Обычный 3 2 4 2 3 3" xfId="2003"/>
    <cellStyle name="Обычный 3 2 4 2 3 3 2" xfId="6227"/>
    <cellStyle name="Обычный 3 2 4 2 3 3 2 2" xfId="14675"/>
    <cellStyle name="Обычный 3 2 4 2 3 3 2 2 2" xfId="31572"/>
    <cellStyle name="Обычный 3 2 4 2 3 3 2 3" xfId="23124"/>
    <cellStyle name="Обычный 3 2 4 2 3 3 3" xfId="10451"/>
    <cellStyle name="Обычный 3 2 4 2 3 3 3 2" xfId="27348"/>
    <cellStyle name="Обычный 3 2 4 2 3 3 4" xfId="18900"/>
    <cellStyle name="Обычный 3 2 4 2 3 4" xfId="3411"/>
    <cellStyle name="Обычный 3 2 4 2 3 4 2" xfId="7635"/>
    <cellStyle name="Обычный 3 2 4 2 3 4 2 2" xfId="16083"/>
    <cellStyle name="Обычный 3 2 4 2 3 4 2 2 2" xfId="32980"/>
    <cellStyle name="Обычный 3 2 4 2 3 4 2 3" xfId="24532"/>
    <cellStyle name="Обычный 3 2 4 2 3 4 3" xfId="11859"/>
    <cellStyle name="Обычный 3 2 4 2 3 4 3 2" xfId="28756"/>
    <cellStyle name="Обычный 3 2 4 2 3 4 4" xfId="20308"/>
    <cellStyle name="Обычный 3 2 4 2 3 5" xfId="4819"/>
    <cellStyle name="Обычный 3 2 4 2 3 5 2" xfId="13267"/>
    <cellStyle name="Обычный 3 2 4 2 3 5 2 2" xfId="30164"/>
    <cellStyle name="Обычный 3 2 4 2 3 5 3" xfId="21716"/>
    <cellStyle name="Обычный 3 2 4 2 3 6" xfId="9043"/>
    <cellStyle name="Обычный 3 2 4 2 3 6 2" xfId="25940"/>
    <cellStyle name="Обычный 3 2 4 2 3 7" xfId="17492"/>
    <cellStyle name="Обычный 3 2 4 2 3 8" xfId="34389"/>
    <cellStyle name="Обычный 3 2 4 2 4" xfId="946"/>
    <cellStyle name="Обычный 3 2 4 2 4 2" xfId="2355"/>
    <cellStyle name="Обычный 3 2 4 2 4 2 2" xfId="6579"/>
    <cellStyle name="Обычный 3 2 4 2 4 2 2 2" xfId="15027"/>
    <cellStyle name="Обычный 3 2 4 2 4 2 2 2 2" xfId="31924"/>
    <cellStyle name="Обычный 3 2 4 2 4 2 2 3" xfId="23476"/>
    <cellStyle name="Обычный 3 2 4 2 4 2 3" xfId="10803"/>
    <cellStyle name="Обычный 3 2 4 2 4 2 3 2" xfId="27700"/>
    <cellStyle name="Обычный 3 2 4 2 4 2 4" xfId="19252"/>
    <cellStyle name="Обычный 3 2 4 2 4 3" xfId="3763"/>
    <cellStyle name="Обычный 3 2 4 2 4 3 2" xfId="7987"/>
    <cellStyle name="Обычный 3 2 4 2 4 3 2 2" xfId="16435"/>
    <cellStyle name="Обычный 3 2 4 2 4 3 2 2 2" xfId="33332"/>
    <cellStyle name="Обычный 3 2 4 2 4 3 2 3" xfId="24884"/>
    <cellStyle name="Обычный 3 2 4 2 4 3 3" xfId="12211"/>
    <cellStyle name="Обычный 3 2 4 2 4 3 3 2" xfId="29108"/>
    <cellStyle name="Обычный 3 2 4 2 4 3 4" xfId="20660"/>
    <cellStyle name="Обычный 3 2 4 2 4 4" xfId="5171"/>
    <cellStyle name="Обычный 3 2 4 2 4 4 2" xfId="13619"/>
    <cellStyle name="Обычный 3 2 4 2 4 4 2 2" xfId="30516"/>
    <cellStyle name="Обычный 3 2 4 2 4 4 3" xfId="22068"/>
    <cellStyle name="Обычный 3 2 4 2 4 5" xfId="9395"/>
    <cellStyle name="Обычный 3 2 4 2 4 5 2" xfId="26292"/>
    <cellStyle name="Обычный 3 2 4 2 4 6" xfId="17844"/>
    <cellStyle name="Обычный 3 2 4 2 5" xfId="1651"/>
    <cellStyle name="Обычный 3 2 4 2 5 2" xfId="5875"/>
    <cellStyle name="Обычный 3 2 4 2 5 2 2" xfId="14323"/>
    <cellStyle name="Обычный 3 2 4 2 5 2 2 2" xfId="31220"/>
    <cellStyle name="Обычный 3 2 4 2 5 2 3" xfId="22772"/>
    <cellStyle name="Обычный 3 2 4 2 5 3" xfId="10099"/>
    <cellStyle name="Обычный 3 2 4 2 5 3 2" xfId="26996"/>
    <cellStyle name="Обычный 3 2 4 2 5 4" xfId="18548"/>
    <cellStyle name="Обычный 3 2 4 2 6" xfId="3059"/>
    <cellStyle name="Обычный 3 2 4 2 6 2" xfId="7283"/>
    <cellStyle name="Обычный 3 2 4 2 6 2 2" xfId="15731"/>
    <cellStyle name="Обычный 3 2 4 2 6 2 2 2" xfId="32628"/>
    <cellStyle name="Обычный 3 2 4 2 6 2 3" xfId="24180"/>
    <cellStyle name="Обычный 3 2 4 2 6 3" xfId="11507"/>
    <cellStyle name="Обычный 3 2 4 2 6 3 2" xfId="28404"/>
    <cellStyle name="Обычный 3 2 4 2 6 4" xfId="19956"/>
    <cellStyle name="Обычный 3 2 4 2 7" xfId="4467"/>
    <cellStyle name="Обычный 3 2 4 2 7 2" xfId="12915"/>
    <cellStyle name="Обычный 3 2 4 2 7 2 2" xfId="29812"/>
    <cellStyle name="Обычный 3 2 4 2 7 3" xfId="21364"/>
    <cellStyle name="Обычный 3 2 4 2 8" xfId="8691"/>
    <cellStyle name="Обычный 3 2 4 2 8 2" xfId="25588"/>
    <cellStyle name="Обычный 3 2 4 2 9" xfId="17140"/>
    <cellStyle name="Обычный 3 2 4 3" xfId="160"/>
    <cellStyle name="Обычный 3 2 4 3 2" xfId="569"/>
    <cellStyle name="Обычный 3 2 4 3 2 2" xfId="1300"/>
    <cellStyle name="Обычный 3 2 4 3 2 2 2" xfId="2709"/>
    <cellStyle name="Обычный 3 2 4 3 2 2 2 2" xfId="6933"/>
    <cellStyle name="Обычный 3 2 4 3 2 2 2 2 2" xfId="15381"/>
    <cellStyle name="Обычный 3 2 4 3 2 2 2 2 2 2" xfId="32278"/>
    <cellStyle name="Обычный 3 2 4 3 2 2 2 2 3" xfId="23830"/>
    <cellStyle name="Обычный 3 2 4 3 2 2 2 3" xfId="11157"/>
    <cellStyle name="Обычный 3 2 4 3 2 2 2 3 2" xfId="28054"/>
    <cellStyle name="Обычный 3 2 4 3 2 2 2 4" xfId="19606"/>
    <cellStyle name="Обычный 3 2 4 3 2 2 3" xfId="4117"/>
    <cellStyle name="Обычный 3 2 4 3 2 2 3 2" xfId="8341"/>
    <cellStyle name="Обычный 3 2 4 3 2 2 3 2 2" xfId="16789"/>
    <cellStyle name="Обычный 3 2 4 3 2 2 3 2 2 2" xfId="33686"/>
    <cellStyle name="Обычный 3 2 4 3 2 2 3 2 3" xfId="25238"/>
    <cellStyle name="Обычный 3 2 4 3 2 2 3 3" xfId="12565"/>
    <cellStyle name="Обычный 3 2 4 3 2 2 3 3 2" xfId="29462"/>
    <cellStyle name="Обычный 3 2 4 3 2 2 3 4" xfId="21014"/>
    <cellStyle name="Обычный 3 2 4 3 2 2 4" xfId="5525"/>
    <cellStyle name="Обычный 3 2 4 3 2 2 4 2" xfId="13973"/>
    <cellStyle name="Обычный 3 2 4 3 2 2 4 2 2" xfId="30870"/>
    <cellStyle name="Обычный 3 2 4 3 2 2 4 3" xfId="22422"/>
    <cellStyle name="Обычный 3 2 4 3 2 2 5" xfId="9749"/>
    <cellStyle name="Обычный 3 2 4 3 2 2 5 2" xfId="26646"/>
    <cellStyle name="Обычный 3 2 4 3 2 2 6" xfId="18198"/>
    <cellStyle name="Обычный 3 2 4 3 2 3" xfId="2005"/>
    <cellStyle name="Обычный 3 2 4 3 2 3 2" xfId="6229"/>
    <cellStyle name="Обычный 3 2 4 3 2 3 2 2" xfId="14677"/>
    <cellStyle name="Обычный 3 2 4 3 2 3 2 2 2" xfId="31574"/>
    <cellStyle name="Обычный 3 2 4 3 2 3 2 3" xfId="23126"/>
    <cellStyle name="Обычный 3 2 4 3 2 3 3" xfId="10453"/>
    <cellStyle name="Обычный 3 2 4 3 2 3 3 2" xfId="27350"/>
    <cellStyle name="Обычный 3 2 4 3 2 3 4" xfId="18902"/>
    <cellStyle name="Обычный 3 2 4 3 2 4" xfId="3413"/>
    <cellStyle name="Обычный 3 2 4 3 2 4 2" xfId="7637"/>
    <cellStyle name="Обычный 3 2 4 3 2 4 2 2" xfId="16085"/>
    <cellStyle name="Обычный 3 2 4 3 2 4 2 2 2" xfId="32982"/>
    <cellStyle name="Обычный 3 2 4 3 2 4 2 3" xfId="24534"/>
    <cellStyle name="Обычный 3 2 4 3 2 4 3" xfId="11861"/>
    <cellStyle name="Обычный 3 2 4 3 2 4 3 2" xfId="28758"/>
    <cellStyle name="Обычный 3 2 4 3 2 4 4" xfId="20310"/>
    <cellStyle name="Обычный 3 2 4 3 2 5" xfId="4821"/>
    <cellStyle name="Обычный 3 2 4 3 2 5 2" xfId="13269"/>
    <cellStyle name="Обычный 3 2 4 3 2 5 2 2" xfId="30166"/>
    <cellStyle name="Обычный 3 2 4 3 2 5 3" xfId="21718"/>
    <cellStyle name="Обычный 3 2 4 3 2 6" xfId="9045"/>
    <cellStyle name="Обычный 3 2 4 3 2 6 2" xfId="25942"/>
    <cellStyle name="Обычный 3 2 4 3 2 7" xfId="17494"/>
    <cellStyle name="Обычный 3 2 4 3 2 8" xfId="34391"/>
    <cellStyle name="Обычный 3 2 4 3 3" xfId="948"/>
    <cellStyle name="Обычный 3 2 4 3 3 2" xfId="2357"/>
    <cellStyle name="Обычный 3 2 4 3 3 2 2" xfId="6581"/>
    <cellStyle name="Обычный 3 2 4 3 3 2 2 2" xfId="15029"/>
    <cellStyle name="Обычный 3 2 4 3 3 2 2 2 2" xfId="31926"/>
    <cellStyle name="Обычный 3 2 4 3 3 2 2 3" xfId="23478"/>
    <cellStyle name="Обычный 3 2 4 3 3 2 3" xfId="10805"/>
    <cellStyle name="Обычный 3 2 4 3 3 2 3 2" xfId="27702"/>
    <cellStyle name="Обычный 3 2 4 3 3 2 4" xfId="19254"/>
    <cellStyle name="Обычный 3 2 4 3 3 3" xfId="3765"/>
    <cellStyle name="Обычный 3 2 4 3 3 3 2" xfId="7989"/>
    <cellStyle name="Обычный 3 2 4 3 3 3 2 2" xfId="16437"/>
    <cellStyle name="Обычный 3 2 4 3 3 3 2 2 2" xfId="33334"/>
    <cellStyle name="Обычный 3 2 4 3 3 3 2 3" xfId="24886"/>
    <cellStyle name="Обычный 3 2 4 3 3 3 3" xfId="12213"/>
    <cellStyle name="Обычный 3 2 4 3 3 3 3 2" xfId="29110"/>
    <cellStyle name="Обычный 3 2 4 3 3 3 4" xfId="20662"/>
    <cellStyle name="Обычный 3 2 4 3 3 4" xfId="5173"/>
    <cellStyle name="Обычный 3 2 4 3 3 4 2" xfId="13621"/>
    <cellStyle name="Обычный 3 2 4 3 3 4 2 2" xfId="30518"/>
    <cellStyle name="Обычный 3 2 4 3 3 4 3" xfId="22070"/>
    <cellStyle name="Обычный 3 2 4 3 3 5" xfId="9397"/>
    <cellStyle name="Обычный 3 2 4 3 3 5 2" xfId="26294"/>
    <cellStyle name="Обычный 3 2 4 3 3 6" xfId="17846"/>
    <cellStyle name="Обычный 3 2 4 3 4" xfId="1653"/>
    <cellStyle name="Обычный 3 2 4 3 4 2" xfId="5877"/>
    <cellStyle name="Обычный 3 2 4 3 4 2 2" xfId="14325"/>
    <cellStyle name="Обычный 3 2 4 3 4 2 2 2" xfId="31222"/>
    <cellStyle name="Обычный 3 2 4 3 4 2 3" xfId="22774"/>
    <cellStyle name="Обычный 3 2 4 3 4 3" xfId="10101"/>
    <cellStyle name="Обычный 3 2 4 3 4 3 2" xfId="26998"/>
    <cellStyle name="Обычный 3 2 4 3 4 4" xfId="18550"/>
    <cellStyle name="Обычный 3 2 4 3 5" xfId="3061"/>
    <cellStyle name="Обычный 3 2 4 3 5 2" xfId="7285"/>
    <cellStyle name="Обычный 3 2 4 3 5 2 2" xfId="15733"/>
    <cellStyle name="Обычный 3 2 4 3 5 2 2 2" xfId="32630"/>
    <cellStyle name="Обычный 3 2 4 3 5 2 3" xfId="24182"/>
    <cellStyle name="Обычный 3 2 4 3 5 3" xfId="11509"/>
    <cellStyle name="Обычный 3 2 4 3 5 3 2" xfId="28406"/>
    <cellStyle name="Обычный 3 2 4 3 5 4" xfId="19958"/>
    <cellStyle name="Обычный 3 2 4 3 6" xfId="4469"/>
    <cellStyle name="Обычный 3 2 4 3 6 2" xfId="12917"/>
    <cellStyle name="Обычный 3 2 4 3 6 2 2" xfId="29814"/>
    <cellStyle name="Обычный 3 2 4 3 6 3" xfId="21366"/>
    <cellStyle name="Обычный 3 2 4 3 7" xfId="8693"/>
    <cellStyle name="Обычный 3 2 4 3 7 2" xfId="25590"/>
    <cellStyle name="Обычный 3 2 4 3 8" xfId="17142"/>
    <cellStyle name="Обычный 3 2 4 3 9" xfId="34039"/>
    <cellStyle name="Обычный 3 2 4 4" xfId="566"/>
    <cellStyle name="Обычный 3 2 4 4 2" xfId="1297"/>
    <cellStyle name="Обычный 3 2 4 4 2 2" xfId="2706"/>
    <cellStyle name="Обычный 3 2 4 4 2 2 2" xfId="6930"/>
    <cellStyle name="Обычный 3 2 4 4 2 2 2 2" xfId="15378"/>
    <cellStyle name="Обычный 3 2 4 4 2 2 2 2 2" xfId="32275"/>
    <cellStyle name="Обычный 3 2 4 4 2 2 2 3" xfId="23827"/>
    <cellStyle name="Обычный 3 2 4 4 2 2 3" xfId="11154"/>
    <cellStyle name="Обычный 3 2 4 4 2 2 3 2" xfId="28051"/>
    <cellStyle name="Обычный 3 2 4 4 2 2 4" xfId="19603"/>
    <cellStyle name="Обычный 3 2 4 4 2 3" xfId="4114"/>
    <cellStyle name="Обычный 3 2 4 4 2 3 2" xfId="8338"/>
    <cellStyle name="Обычный 3 2 4 4 2 3 2 2" xfId="16786"/>
    <cellStyle name="Обычный 3 2 4 4 2 3 2 2 2" xfId="33683"/>
    <cellStyle name="Обычный 3 2 4 4 2 3 2 3" xfId="25235"/>
    <cellStyle name="Обычный 3 2 4 4 2 3 3" xfId="12562"/>
    <cellStyle name="Обычный 3 2 4 4 2 3 3 2" xfId="29459"/>
    <cellStyle name="Обычный 3 2 4 4 2 3 4" xfId="21011"/>
    <cellStyle name="Обычный 3 2 4 4 2 4" xfId="5522"/>
    <cellStyle name="Обычный 3 2 4 4 2 4 2" xfId="13970"/>
    <cellStyle name="Обычный 3 2 4 4 2 4 2 2" xfId="30867"/>
    <cellStyle name="Обычный 3 2 4 4 2 4 3" xfId="22419"/>
    <cellStyle name="Обычный 3 2 4 4 2 5" xfId="9746"/>
    <cellStyle name="Обычный 3 2 4 4 2 5 2" xfId="26643"/>
    <cellStyle name="Обычный 3 2 4 4 2 6" xfId="18195"/>
    <cellStyle name="Обычный 3 2 4 4 3" xfId="2002"/>
    <cellStyle name="Обычный 3 2 4 4 3 2" xfId="6226"/>
    <cellStyle name="Обычный 3 2 4 4 3 2 2" xfId="14674"/>
    <cellStyle name="Обычный 3 2 4 4 3 2 2 2" xfId="31571"/>
    <cellStyle name="Обычный 3 2 4 4 3 2 3" xfId="23123"/>
    <cellStyle name="Обычный 3 2 4 4 3 3" xfId="10450"/>
    <cellStyle name="Обычный 3 2 4 4 3 3 2" xfId="27347"/>
    <cellStyle name="Обычный 3 2 4 4 3 4" xfId="18899"/>
    <cellStyle name="Обычный 3 2 4 4 4" xfId="3410"/>
    <cellStyle name="Обычный 3 2 4 4 4 2" xfId="7634"/>
    <cellStyle name="Обычный 3 2 4 4 4 2 2" xfId="16082"/>
    <cellStyle name="Обычный 3 2 4 4 4 2 2 2" xfId="32979"/>
    <cellStyle name="Обычный 3 2 4 4 4 2 3" xfId="24531"/>
    <cellStyle name="Обычный 3 2 4 4 4 3" xfId="11858"/>
    <cellStyle name="Обычный 3 2 4 4 4 3 2" xfId="28755"/>
    <cellStyle name="Обычный 3 2 4 4 4 4" xfId="20307"/>
    <cellStyle name="Обычный 3 2 4 4 5" xfId="4818"/>
    <cellStyle name="Обычный 3 2 4 4 5 2" xfId="13266"/>
    <cellStyle name="Обычный 3 2 4 4 5 2 2" xfId="30163"/>
    <cellStyle name="Обычный 3 2 4 4 5 3" xfId="21715"/>
    <cellStyle name="Обычный 3 2 4 4 6" xfId="9042"/>
    <cellStyle name="Обычный 3 2 4 4 6 2" xfId="25939"/>
    <cellStyle name="Обычный 3 2 4 4 7" xfId="17491"/>
    <cellStyle name="Обычный 3 2 4 4 8" xfId="34388"/>
    <cellStyle name="Обычный 3 2 4 5" xfId="945"/>
    <cellStyle name="Обычный 3 2 4 5 2" xfId="2354"/>
    <cellStyle name="Обычный 3 2 4 5 2 2" xfId="6578"/>
    <cellStyle name="Обычный 3 2 4 5 2 2 2" xfId="15026"/>
    <cellStyle name="Обычный 3 2 4 5 2 2 2 2" xfId="31923"/>
    <cellStyle name="Обычный 3 2 4 5 2 2 3" xfId="23475"/>
    <cellStyle name="Обычный 3 2 4 5 2 3" xfId="10802"/>
    <cellStyle name="Обычный 3 2 4 5 2 3 2" xfId="27699"/>
    <cellStyle name="Обычный 3 2 4 5 2 4" xfId="19251"/>
    <cellStyle name="Обычный 3 2 4 5 3" xfId="3762"/>
    <cellStyle name="Обычный 3 2 4 5 3 2" xfId="7986"/>
    <cellStyle name="Обычный 3 2 4 5 3 2 2" xfId="16434"/>
    <cellStyle name="Обычный 3 2 4 5 3 2 2 2" xfId="33331"/>
    <cellStyle name="Обычный 3 2 4 5 3 2 3" xfId="24883"/>
    <cellStyle name="Обычный 3 2 4 5 3 3" xfId="12210"/>
    <cellStyle name="Обычный 3 2 4 5 3 3 2" xfId="29107"/>
    <cellStyle name="Обычный 3 2 4 5 3 4" xfId="20659"/>
    <cellStyle name="Обычный 3 2 4 5 4" xfId="5170"/>
    <cellStyle name="Обычный 3 2 4 5 4 2" xfId="13618"/>
    <cellStyle name="Обычный 3 2 4 5 4 2 2" xfId="30515"/>
    <cellStyle name="Обычный 3 2 4 5 4 3" xfId="22067"/>
    <cellStyle name="Обычный 3 2 4 5 5" xfId="9394"/>
    <cellStyle name="Обычный 3 2 4 5 5 2" xfId="26291"/>
    <cellStyle name="Обычный 3 2 4 5 6" xfId="17843"/>
    <cellStyle name="Обычный 3 2 4 6" xfId="1650"/>
    <cellStyle name="Обычный 3 2 4 6 2" xfId="5874"/>
    <cellStyle name="Обычный 3 2 4 6 2 2" xfId="14322"/>
    <cellStyle name="Обычный 3 2 4 6 2 2 2" xfId="31219"/>
    <cellStyle name="Обычный 3 2 4 6 2 3" xfId="22771"/>
    <cellStyle name="Обычный 3 2 4 6 3" xfId="10098"/>
    <cellStyle name="Обычный 3 2 4 6 3 2" xfId="26995"/>
    <cellStyle name="Обычный 3 2 4 6 4" xfId="18547"/>
    <cellStyle name="Обычный 3 2 4 7" xfId="3058"/>
    <cellStyle name="Обычный 3 2 4 7 2" xfId="7282"/>
    <cellStyle name="Обычный 3 2 4 7 2 2" xfId="15730"/>
    <cellStyle name="Обычный 3 2 4 7 2 2 2" xfId="32627"/>
    <cellStyle name="Обычный 3 2 4 7 2 3" xfId="24179"/>
    <cellStyle name="Обычный 3 2 4 7 3" xfId="11506"/>
    <cellStyle name="Обычный 3 2 4 7 3 2" xfId="28403"/>
    <cellStyle name="Обычный 3 2 4 7 4" xfId="19955"/>
    <cellStyle name="Обычный 3 2 4 8" xfId="4466"/>
    <cellStyle name="Обычный 3 2 4 8 2" xfId="12914"/>
    <cellStyle name="Обычный 3 2 4 8 2 2" xfId="29811"/>
    <cellStyle name="Обычный 3 2 4 8 3" xfId="21363"/>
    <cellStyle name="Обычный 3 2 4 9" xfId="8690"/>
    <cellStyle name="Обычный 3 2 4 9 2" xfId="25587"/>
    <cellStyle name="Обычный 3 2 5" xfId="161"/>
    <cellStyle name="Обычный 3 2 5 10" xfId="34040"/>
    <cellStyle name="Обычный 3 2 5 2" xfId="162"/>
    <cellStyle name="Обычный 3 2 5 2 2" xfId="571"/>
    <cellStyle name="Обычный 3 2 5 2 2 2" xfId="1302"/>
    <cellStyle name="Обычный 3 2 5 2 2 2 2" xfId="2711"/>
    <cellStyle name="Обычный 3 2 5 2 2 2 2 2" xfId="6935"/>
    <cellStyle name="Обычный 3 2 5 2 2 2 2 2 2" xfId="15383"/>
    <cellStyle name="Обычный 3 2 5 2 2 2 2 2 2 2" xfId="32280"/>
    <cellStyle name="Обычный 3 2 5 2 2 2 2 2 3" xfId="23832"/>
    <cellStyle name="Обычный 3 2 5 2 2 2 2 3" xfId="11159"/>
    <cellStyle name="Обычный 3 2 5 2 2 2 2 3 2" xfId="28056"/>
    <cellStyle name="Обычный 3 2 5 2 2 2 2 4" xfId="19608"/>
    <cellStyle name="Обычный 3 2 5 2 2 2 3" xfId="4119"/>
    <cellStyle name="Обычный 3 2 5 2 2 2 3 2" xfId="8343"/>
    <cellStyle name="Обычный 3 2 5 2 2 2 3 2 2" xfId="16791"/>
    <cellStyle name="Обычный 3 2 5 2 2 2 3 2 2 2" xfId="33688"/>
    <cellStyle name="Обычный 3 2 5 2 2 2 3 2 3" xfId="25240"/>
    <cellStyle name="Обычный 3 2 5 2 2 2 3 3" xfId="12567"/>
    <cellStyle name="Обычный 3 2 5 2 2 2 3 3 2" xfId="29464"/>
    <cellStyle name="Обычный 3 2 5 2 2 2 3 4" xfId="21016"/>
    <cellStyle name="Обычный 3 2 5 2 2 2 4" xfId="5527"/>
    <cellStyle name="Обычный 3 2 5 2 2 2 4 2" xfId="13975"/>
    <cellStyle name="Обычный 3 2 5 2 2 2 4 2 2" xfId="30872"/>
    <cellStyle name="Обычный 3 2 5 2 2 2 4 3" xfId="22424"/>
    <cellStyle name="Обычный 3 2 5 2 2 2 5" xfId="9751"/>
    <cellStyle name="Обычный 3 2 5 2 2 2 5 2" xfId="26648"/>
    <cellStyle name="Обычный 3 2 5 2 2 2 6" xfId="18200"/>
    <cellStyle name="Обычный 3 2 5 2 2 3" xfId="2007"/>
    <cellStyle name="Обычный 3 2 5 2 2 3 2" xfId="6231"/>
    <cellStyle name="Обычный 3 2 5 2 2 3 2 2" xfId="14679"/>
    <cellStyle name="Обычный 3 2 5 2 2 3 2 2 2" xfId="31576"/>
    <cellStyle name="Обычный 3 2 5 2 2 3 2 3" xfId="23128"/>
    <cellStyle name="Обычный 3 2 5 2 2 3 3" xfId="10455"/>
    <cellStyle name="Обычный 3 2 5 2 2 3 3 2" xfId="27352"/>
    <cellStyle name="Обычный 3 2 5 2 2 3 4" xfId="18904"/>
    <cellStyle name="Обычный 3 2 5 2 2 4" xfId="3415"/>
    <cellStyle name="Обычный 3 2 5 2 2 4 2" xfId="7639"/>
    <cellStyle name="Обычный 3 2 5 2 2 4 2 2" xfId="16087"/>
    <cellStyle name="Обычный 3 2 5 2 2 4 2 2 2" xfId="32984"/>
    <cellStyle name="Обычный 3 2 5 2 2 4 2 3" xfId="24536"/>
    <cellStyle name="Обычный 3 2 5 2 2 4 3" xfId="11863"/>
    <cellStyle name="Обычный 3 2 5 2 2 4 3 2" xfId="28760"/>
    <cellStyle name="Обычный 3 2 5 2 2 4 4" xfId="20312"/>
    <cellStyle name="Обычный 3 2 5 2 2 5" xfId="4823"/>
    <cellStyle name="Обычный 3 2 5 2 2 5 2" xfId="13271"/>
    <cellStyle name="Обычный 3 2 5 2 2 5 2 2" xfId="30168"/>
    <cellStyle name="Обычный 3 2 5 2 2 5 3" xfId="21720"/>
    <cellStyle name="Обычный 3 2 5 2 2 6" xfId="9047"/>
    <cellStyle name="Обычный 3 2 5 2 2 6 2" xfId="25944"/>
    <cellStyle name="Обычный 3 2 5 2 2 7" xfId="17496"/>
    <cellStyle name="Обычный 3 2 5 2 2 8" xfId="34393"/>
    <cellStyle name="Обычный 3 2 5 2 3" xfId="950"/>
    <cellStyle name="Обычный 3 2 5 2 3 2" xfId="2359"/>
    <cellStyle name="Обычный 3 2 5 2 3 2 2" xfId="6583"/>
    <cellStyle name="Обычный 3 2 5 2 3 2 2 2" xfId="15031"/>
    <cellStyle name="Обычный 3 2 5 2 3 2 2 2 2" xfId="31928"/>
    <cellStyle name="Обычный 3 2 5 2 3 2 2 3" xfId="23480"/>
    <cellStyle name="Обычный 3 2 5 2 3 2 3" xfId="10807"/>
    <cellStyle name="Обычный 3 2 5 2 3 2 3 2" xfId="27704"/>
    <cellStyle name="Обычный 3 2 5 2 3 2 4" xfId="19256"/>
    <cellStyle name="Обычный 3 2 5 2 3 3" xfId="3767"/>
    <cellStyle name="Обычный 3 2 5 2 3 3 2" xfId="7991"/>
    <cellStyle name="Обычный 3 2 5 2 3 3 2 2" xfId="16439"/>
    <cellStyle name="Обычный 3 2 5 2 3 3 2 2 2" xfId="33336"/>
    <cellStyle name="Обычный 3 2 5 2 3 3 2 3" xfId="24888"/>
    <cellStyle name="Обычный 3 2 5 2 3 3 3" xfId="12215"/>
    <cellStyle name="Обычный 3 2 5 2 3 3 3 2" xfId="29112"/>
    <cellStyle name="Обычный 3 2 5 2 3 3 4" xfId="20664"/>
    <cellStyle name="Обычный 3 2 5 2 3 4" xfId="5175"/>
    <cellStyle name="Обычный 3 2 5 2 3 4 2" xfId="13623"/>
    <cellStyle name="Обычный 3 2 5 2 3 4 2 2" xfId="30520"/>
    <cellStyle name="Обычный 3 2 5 2 3 4 3" xfId="22072"/>
    <cellStyle name="Обычный 3 2 5 2 3 5" xfId="9399"/>
    <cellStyle name="Обычный 3 2 5 2 3 5 2" xfId="26296"/>
    <cellStyle name="Обычный 3 2 5 2 3 6" xfId="17848"/>
    <cellStyle name="Обычный 3 2 5 2 4" xfId="1655"/>
    <cellStyle name="Обычный 3 2 5 2 4 2" xfId="5879"/>
    <cellStyle name="Обычный 3 2 5 2 4 2 2" xfId="14327"/>
    <cellStyle name="Обычный 3 2 5 2 4 2 2 2" xfId="31224"/>
    <cellStyle name="Обычный 3 2 5 2 4 2 3" xfId="22776"/>
    <cellStyle name="Обычный 3 2 5 2 4 3" xfId="10103"/>
    <cellStyle name="Обычный 3 2 5 2 4 3 2" xfId="27000"/>
    <cellStyle name="Обычный 3 2 5 2 4 4" xfId="18552"/>
    <cellStyle name="Обычный 3 2 5 2 5" xfId="3063"/>
    <cellStyle name="Обычный 3 2 5 2 5 2" xfId="7287"/>
    <cellStyle name="Обычный 3 2 5 2 5 2 2" xfId="15735"/>
    <cellStyle name="Обычный 3 2 5 2 5 2 2 2" xfId="32632"/>
    <cellStyle name="Обычный 3 2 5 2 5 2 3" xfId="24184"/>
    <cellStyle name="Обычный 3 2 5 2 5 3" xfId="11511"/>
    <cellStyle name="Обычный 3 2 5 2 5 3 2" xfId="28408"/>
    <cellStyle name="Обычный 3 2 5 2 5 4" xfId="19960"/>
    <cellStyle name="Обычный 3 2 5 2 6" xfId="4471"/>
    <cellStyle name="Обычный 3 2 5 2 6 2" xfId="12919"/>
    <cellStyle name="Обычный 3 2 5 2 6 2 2" xfId="29816"/>
    <cellStyle name="Обычный 3 2 5 2 6 3" xfId="21368"/>
    <cellStyle name="Обычный 3 2 5 2 7" xfId="8695"/>
    <cellStyle name="Обычный 3 2 5 2 7 2" xfId="25592"/>
    <cellStyle name="Обычный 3 2 5 2 8" xfId="17144"/>
    <cellStyle name="Обычный 3 2 5 2 9" xfId="34041"/>
    <cellStyle name="Обычный 3 2 5 3" xfId="570"/>
    <cellStyle name="Обычный 3 2 5 3 2" xfId="1301"/>
    <cellStyle name="Обычный 3 2 5 3 2 2" xfId="2710"/>
    <cellStyle name="Обычный 3 2 5 3 2 2 2" xfId="6934"/>
    <cellStyle name="Обычный 3 2 5 3 2 2 2 2" xfId="15382"/>
    <cellStyle name="Обычный 3 2 5 3 2 2 2 2 2" xfId="32279"/>
    <cellStyle name="Обычный 3 2 5 3 2 2 2 3" xfId="23831"/>
    <cellStyle name="Обычный 3 2 5 3 2 2 3" xfId="11158"/>
    <cellStyle name="Обычный 3 2 5 3 2 2 3 2" xfId="28055"/>
    <cellStyle name="Обычный 3 2 5 3 2 2 4" xfId="19607"/>
    <cellStyle name="Обычный 3 2 5 3 2 3" xfId="4118"/>
    <cellStyle name="Обычный 3 2 5 3 2 3 2" xfId="8342"/>
    <cellStyle name="Обычный 3 2 5 3 2 3 2 2" xfId="16790"/>
    <cellStyle name="Обычный 3 2 5 3 2 3 2 2 2" xfId="33687"/>
    <cellStyle name="Обычный 3 2 5 3 2 3 2 3" xfId="25239"/>
    <cellStyle name="Обычный 3 2 5 3 2 3 3" xfId="12566"/>
    <cellStyle name="Обычный 3 2 5 3 2 3 3 2" xfId="29463"/>
    <cellStyle name="Обычный 3 2 5 3 2 3 4" xfId="21015"/>
    <cellStyle name="Обычный 3 2 5 3 2 4" xfId="5526"/>
    <cellStyle name="Обычный 3 2 5 3 2 4 2" xfId="13974"/>
    <cellStyle name="Обычный 3 2 5 3 2 4 2 2" xfId="30871"/>
    <cellStyle name="Обычный 3 2 5 3 2 4 3" xfId="22423"/>
    <cellStyle name="Обычный 3 2 5 3 2 5" xfId="9750"/>
    <cellStyle name="Обычный 3 2 5 3 2 5 2" xfId="26647"/>
    <cellStyle name="Обычный 3 2 5 3 2 6" xfId="18199"/>
    <cellStyle name="Обычный 3 2 5 3 3" xfId="2006"/>
    <cellStyle name="Обычный 3 2 5 3 3 2" xfId="6230"/>
    <cellStyle name="Обычный 3 2 5 3 3 2 2" xfId="14678"/>
    <cellStyle name="Обычный 3 2 5 3 3 2 2 2" xfId="31575"/>
    <cellStyle name="Обычный 3 2 5 3 3 2 3" xfId="23127"/>
    <cellStyle name="Обычный 3 2 5 3 3 3" xfId="10454"/>
    <cellStyle name="Обычный 3 2 5 3 3 3 2" xfId="27351"/>
    <cellStyle name="Обычный 3 2 5 3 3 4" xfId="18903"/>
    <cellStyle name="Обычный 3 2 5 3 4" xfId="3414"/>
    <cellStyle name="Обычный 3 2 5 3 4 2" xfId="7638"/>
    <cellStyle name="Обычный 3 2 5 3 4 2 2" xfId="16086"/>
    <cellStyle name="Обычный 3 2 5 3 4 2 2 2" xfId="32983"/>
    <cellStyle name="Обычный 3 2 5 3 4 2 3" xfId="24535"/>
    <cellStyle name="Обычный 3 2 5 3 4 3" xfId="11862"/>
    <cellStyle name="Обычный 3 2 5 3 4 3 2" xfId="28759"/>
    <cellStyle name="Обычный 3 2 5 3 4 4" xfId="20311"/>
    <cellStyle name="Обычный 3 2 5 3 5" xfId="4822"/>
    <cellStyle name="Обычный 3 2 5 3 5 2" xfId="13270"/>
    <cellStyle name="Обычный 3 2 5 3 5 2 2" xfId="30167"/>
    <cellStyle name="Обычный 3 2 5 3 5 3" xfId="21719"/>
    <cellStyle name="Обычный 3 2 5 3 6" xfId="9046"/>
    <cellStyle name="Обычный 3 2 5 3 6 2" xfId="25943"/>
    <cellStyle name="Обычный 3 2 5 3 7" xfId="17495"/>
    <cellStyle name="Обычный 3 2 5 3 8" xfId="34392"/>
    <cellStyle name="Обычный 3 2 5 4" xfId="949"/>
    <cellStyle name="Обычный 3 2 5 4 2" xfId="2358"/>
    <cellStyle name="Обычный 3 2 5 4 2 2" xfId="6582"/>
    <cellStyle name="Обычный 3 2 5 4 2 2 2" xfId="15030"/>
    <cellStyle name="Обычный 3 2 5 4 2 2 2 2" xfId="31927"/>
    <cellStyle name="Обычный 3 2 5 4 2 2 3" xfId="23479"/>
    <cellStyle name="Обычный 3 2 5 4 2 3" xfId="10806"/>
    <cellStyle name="Обычный 3 2 5 4 2 3 2" xfId="27703"/>
    <cellStyle name="Обычный 3 2 5 4 2 4" xfId="19255"/>
    <cellStyle name="Обычный 3 2 5 4 3" xfId="3766"/>
    <cellStyle name="Обычный 3 2 5 4 3 2" xfId="7990"/>
    <cellStyle name="Обычный 3 2 5 4 3 2 2" xfId="16438"/>
    <cellStyle name="Обычный 3 2 5 4 3 2 2 2" xfId="33335"/>
    <cellStyle name="Обычный 3 2 5 4 3 2 3" xfId="24887"/>
    <cellStyle name="Обычный 3 2 5 4 3 3" xfId="12214"/>
    <cellStyle name="Обычный 3 2 5 4 3 3 2" xfId="29111"/>
    <cellStyle name="Обычный 3 2 5 4 3 4" xfId="20663"/>
    <cellStyle name="Обычный 3 2 5 4 4" xfId="5174"/>
    <cellStyle name="Обычный 3 2 5 4 4 2" xfId="13622"/>
    <cellStyle name="Обычный 3 2 5 4 4 2 2" xfId="30519"/>
    <cellStyle name="Обычный 3 2 5 4 4 3" xfId="22071"/>
    <cellStyle name="Обычный 3 2 5 4 5" xfId="9398"/>
    <cellStyle name="Обычный 3 2 5 4 5 2" xfId="26295"/>
    <cellStyle name="Обычный 3 2 5 4 6" xfId="17847"/>
    <cellStyle name="Обычный 3 2 5 5" xfId="1654"/>
    <cellStyle name="Обычный 3 2 5 5 2" xfId="5878"/>
    <cellStyle name="Обычный 3 2 5 5 2 2" xfId="14326"/>
    <cellStyle name="Обычный 3 2 5 5 2 2 2" xfId="31223"/>
    <cellStyle name="Обычный 3 2 5 5 2 3" xfId="22775"/>
    <cellStyle name="Обычный 3 2 5 5 3" xfId="10102"/>
    <cellStyle name="Обычный 3 2 5 5 3 2" xfId="26999"/>
    <cellStyle name="Обычный 3 2 5 5 4" xfId="18551"/>
    <cellStyle name="Обычный 3 2 5 6" xfId="3062"/>
    <cellStyle name="Обычный 3 2 5 6 2" xfId="7286"/>
    <cellStyle name="Обычный 3 2 5 6 2 2" xfId="15734"/>
    <cellStyle name="Обычный 3 2 5 6 2 2 2" xfId="32631"/>
    <cellStyle name="Обычный 3 2 5 6 2 3" xfId="24183"/>
    <cellStyle name="Обычный 3 2 5 6 3" xfId="11510"/>
    <cellStyle name="Обычный 3 2 5 6 3 2" xfId="28407"/>
    <cellStyle name="Обычный 3 2 5 6 4" xfId="19959"/>
    <cellStyle name="Обычный 3 2 5 7" xfId="4470"/>
    <cellStyle name="Обычный 3 2 5 7 2" xfId="12918"/>
    <cellStyle name="Обычный 3 2 5 7 2 2" xfId="29815"/>
    <cellStyle name="Обычный 3 2 5 7 3" xfId="21367"/>
    <cellStyle name="Обычный 3 2 5 8" xfId="8694"/>
    <cellStyle name="Обычный 3 2 5 8 2" xfId="25591"/>
    <cellStyle name="Обычный 3 2 5 9" xfId="17143"/>
    <cellStyle name="Обычный 3 2 6" xfId="163"/>
    <cellStyle name="Обычный 3 2 6 2" xfId="572"/>
    <cellStyle name="Обычный 3 2 6 2 2" xfId="1303"/>
    <cellStyle name="Обычный 3 2 6 2 2 2" xfId="2712"/>
    <cellStyle name="Обычный 3 2 6 2 2 2 2" xfId="6936"/>
    <cellStyle name="Обычный 3 2 6 2 2 2 2 2" xfId="15384"/>
    <cellStyle name="Обычный 3 2 6 2 2 2 2 2 2" xfId="32281"/>
    <cellStyle name="Обычный 3 2 6 2 2 2 2 3" xfId="23833"/>
    <cellStyle name="Обычный 3 2 6 2 2 2 3" xfId="11160"/>
    <cellStyle name="Обычный 3 2 6 2 2 2 3 2" xfId="28057"/>
    <cellStyle name="Обычный 3 2 6 2 2 2 4" xfId="19609"/>
    <cellStyle name="Обычный 3 2 6 2 2 3" xfId="4120"/>
    <cellStyle name="Обычный 3 2 6 2 2 3 2" xfId="8344"/>
    <cellStyle name="Обычный 3 2 6 2 2 3 2 2" xfId="16792"/>
    <cellStyle name="Обычный 3 2 6 2 2 3 2 2 2" xfId="33689"/>
    <cellStyle name="Обычный 3 2 6 2 2 3 2 3" xfId="25241"/>
    <cellStyle name="Обычный 3 2 6 2 2 3 3" xfId="12568"/>
    <cellStyle name="Обычный 3 2 6 2 2 3 3 2" xfId="29465"/>
    <cellStyle name="Обычный 3 2 6 2 2 3 4" xfId="21017"/>
    <cellStyle name="Обычный 3 2 6 2 2 4" xfId="5528"/>
    <cellStyle name="Обычный 3 2 6 2 2 4 2" xfId="13976"/>
    <cellStyle name="Обычный 3 2 6 2 2 4 2 2" xfId="30873"/>
    <cellStyle name="Обычный 3 2 6 2 2 4 3" xfId="22425"/>
    <cellStyle name="Обычный 3 2 6 2 2 5" xfId="9752"/>
    <cellStyle name="Обычный 3 2 6 2 2 5 2" xfId="26649"/>
    <cellStyle name="Обычный 3 2 6 2 2 6" xfId="18201"/>
    <cellStyle name="Обычный 3 2 6 2 3" xfId="2008"/>
    <cellStyle name="Обычный 3 2 6 2 3 2" xfId="6232"/>
    <cellStyle name="Обычный 3 2 6 2 3 2 2" xfId="14680"/>
    <cellStyle name="Обычный 3 2 6 2 3 2 2 2" xfId="31577"/>
    <cellStyle name="Обычный 3 2 6 2 3 2 3" xfId="23129"/>
    <cellStyle name="Обычный 3 2 6 2 3 3" xfId="10456"/>
    <cellStyle name="Обычный 3 2 6 2 3 3 2" xfId="27353"/>
    <cellStyle name="Обычный 3 2 6 2 3 4" xfId="18905"/>
    <cellStyle name="Обычный 3 2 6 2 4" xfId="3416"/>
    <cellStyle name="Обычный 3 2 6 2 4 2" xfId="7640"/>
    <cellStyle name="Обычный 3 2 6 2 4 2 2" xfId="16088"/>
    <cellStyle name="Обычный 3 2 6 2 4 2 2 2" xfId="32985"/>
    <cellStyle name="Обычный 3 2 6 2 4 2 3" xfId="24537"/>
    <cellStyle name="Обычный 3 2 6 2 4 3" xfId="11864"/>
    <cellStyle name="Обычный 3 2 6 2 4 3 2" xfId="28761"/>
    <cellStyle name="Обычный 3 2 6 2 4 4" xfId="20313"/>
    <cellStyle name="Обычный 3 2 6 2 5" xfId="4824"/>
    <cellStyle name="Обычный 3 2 6 2 5 2" xfId="13272"/>
    <cellStyle name="Обычный 3 2 6 2 5 2 2" xfId="30169"/>
    <cellStyle name="Обычный 3 2 6 2 5 3" xfId="21721"/>
    <cellStyle name="Обычный 3 2 6 2 6" xfId="9048"/>
    <cellStyle name="Обычный 3 2 6 2 6 2" xfId="25945"/>
    <cellStyle name="Обычный 3 2 6 2 7" xfId="17497"/>
    <cellStyle name="Обычный 3 2 6 2 8" xfId="34394"/>
    <cellStyle name="Обычный 3 2 6 3" xfId="951"/>
    <cellStyle name="Обычный 3 2 6 3 2" xfId="2360"/>
    <cellStyle name="Обычный 3 2 6 3 2 2" xfId="6584"/>
    <cellStyle name="Обычный 3 2 6 3 2 2 2" xfId="15032"/>
    <cellStyle name="Обычный 3 2 6 3 2 2 2 2" xfId="31929"/>
    <cellStyle name="Обычный 3 2 6 3 2 2 3" xfId="23481"/>
    <cellStyle name="Обычный 3 2 6 3 2 3" xfId="10808"/>
    <cellStyle name="Обычный 3 2 6 3 2 3 2" xfId="27705"/>
    <cellStyle name="Обычный 3 2 6 3 2 4" xfId="19257"/>
    <cellStyle name="Обычный 3 2 6 3 3" xfId="3768"/>
    <cellStyle name="Обычный 3 2 6 3 3 2" xfId="7992"/>
    <cellStyle name="Обычный 3 2 6 3 3 2 2" xfId="16440"/>
    <cellStyle name="Обычный 3 2 6 3 3 2 2 2" xfId="33337"/>
    <cellStyle name="Обычный 3 2 6 3 3 2 3" xfId="24889"/>
    <cellStyle name="Обычный 3 2 6 3 3 3" xfId="12216"/>
    <cellStyle name="Обычный 3 2 6 3 3 3 2" xfId="29113"/>
    <cellStyle name="Обычный 3 2 6 3 3 4" xfId="20665"/>
    <cellStyle name="Обычный 3 2 6 3 4" xfId="5176"/>
    <cellStyle name="Обычный 3 2 6 3 4 2" xfId="13624"/>
    <cellStyle name="Обычный 3 2 6 3 4 2 2" xfId="30521"/>
    <cellStyle name="Обычный 3 2 6 3 4 3" xfId="22073"/>
    <cellStyle name="Обычный 3 2 6 3 5" xfId="9400"/>
    <cellStyle name="Обычный 3 2 6 3 5 2" xfId="26297"/>
    <cellStyle name="Обычный 3 2 6 3 6" xfId="17849"/>
    <cellStyle name="Обычный 3 2 6 4" xfId="1656"/>
    <cellStyle name="Обычный 3 2 6 4 2" xfId="5880"/>
    <cellStyle name="Обычный 3 2 6 4 2 2" xfId="14328"/>
    <cellStyle name="Обычный 3 2 6 4 2 2 2" xfId="31225"/>
    <cellStyle name="Обычный 3 2 6 4 2 3" xfId="22777"/>
    <cellStyle name="Обычный 3 2 6 4 3" xfId="10104"/>
    <cellStyle name="Обычный 3 2 6 4 3 2" xfId="27001"/>
    <cellStyle name="Обычный 3 2 6 4 4" xfId="18553"/>
    <cellStyle name="Обычный 3 2 6 5" xfId="3064"/>
    <cellStyle name="Обычный 3 2 6 5 2" xfId="7288"/>
    <cellStyle name="Обычный 3 2 6 5 2 2" xfId="15736"/>
    <cellStyle name="Обычный 3 2 6 5 2 2 2" xfId="32633"/>
    <cellStyle name="Обычный 3 2 6 5 2 3" xfId="24185"/>
    <cellStyle name="Обычный 3 2 6 5 3" xfId="11512"/>
    <cellStyle name="Обычный 3 2 6 5 3 2" xfId="28409"/>
    <cellStyle name="Обычный 3 2 6 5 4" xfId="19961"/>
    <cellStyle name="Обычный 3 2 6 6" xfId="4472"/>
    <cellStyle name="Обычный 3 2 6 6 2" xfId="12920"/>
    <cellStyle name="Обычный 3 2 6 6 2 2" xfId="29817"/>
    <cellStyle name="Обычный 3 2 6 6 3" xfId="21369"/>
    <cellStyle name="Обычный 3 2 6 7" xfId="8696"/>
    <cellStyle name="Обычный 3 2 6 7 2" xfId="25593"/>
    <cellStyle name="Обычный 3 2 6 8" xfId="17145"/>
    <cellStyle name="Обычный 3 2 6 9" xfId="34042"/>
    <cellStyle name="Обычный 3 2 7" xfId="541"/>
    <cellStyle name="Обычный 3 2 7 2" xfId="1272"/>
    <cellStyle name="Обычный 3 2 7 2 2" xfId="2681"/>
    <cellStyle name="Обычный 3 2 7 2 2 2" xfId="6905"/>
    <cellStyle name="Обычный 3 2 7 2 2 2 2" xfId="15353"/>
    <cellStyle name="Обычный 3 2 7 2 2 2 2 2" xfId="32250"/>
    <cellStyle name="Обычный 3 2 7 2 2 2 3" xfId="23802"/>
    <cellStyle name="Обычный 3 2 7 2 2 3" xfId="11129"/>
    <cellStyle name="Обычный 3 2 7 2 2 3 2" xfId="28026"/>
    <cellStyle name="Обычный 3 2 7 2 2 4" xfId="19578"/>
    <cellStyle name="Обычный 3 2 7 2 3" xfId="4089"/>
    <cellStyle name="Обычный 3 2 7 2 3 2" xfId="8313"/>
    <cellStyle name="Обычный 3 2 7 2 3 2 2" xfId="16761"/>
    <cellStyle name="Обычный 3 2 7 2 3 2 2 2" xfId="33658"/>
    <cellStyle name="Обычный 3 2 7 2 3 2 3" xfId="25210"/>
    <cellStyle name="Обычный 3 2 7 2 3 3" xfId="12537"/>
    <cellStyle name="Обычный 3 2 7 2 3 3 2" xfId="29434"/>
    <cellStyle name="Обычный 3 2 7 2 3 4" xfId="20986"/>
    <cellStyle name="Обычный 3 2 7 2 4" xfId="5497"/>
    <cellStyle name="Обычный 3 2 7 2 4 2" xfId="13945"/>
    <cellStyle name="Обычный 3 2 7 2 4 2 2" xfId="30842"/>
    <cellStyle name="Обычный 3 2 7 2 4 3" xfId="22394"/>
    <cellStyle name="Обычный 3 2 7 2 5" xfId="9721"/>
    <cellStyle name="Обычный 3 2 7 2 5 2" xfId="26618"/>
    <cellStyle name="Обычный 3 2 7 2 6" xfId="18170"/>
    <cellStyle name="Обычный 3 2 7 3" xfId="1977"/>
    <cellStyle name="Обычный 3 2 7 3 2" xfId="6201"/>
    <cellStyle name="Обычный 3 2 7 3 2 2" xfId="14649"/>
    <cellStyle name="Обычный 3 2 7 3 2 2 2" xfId="31546"/>
    <cellStyle name="Обычный 3 2 7 3 2 3" xfId="23098"/>
    <cellStyle name="Обычный 3 2 7 3 3" xfId="10425"/>
    <cellStyle name="Обычный 3 2 7 3 3 2" xfId="27322"/>
    <cellStyle name="Обычный 3 2 7 3 4" xfId="18874"/>
    <cellStyle name="Обычный 3 2 7 4" xfId="3385"/>
    <cellStyle name="Обычный 3 2 7 4 2" xfId="7609"/>
    <cellStyle name="Обычный 3 2 7 4 2 2" xfId="16057"/>
    <cellStyle name="Обычный 3 2 7 4 2 2 2" xfId="32954"/>
    <cellStyle name="Обычный 3 2 7 4 2 3" xfId="24506"/>
    <cellStyle name="Обычный 3 2 7 4 3" xfId="11833"/>
    <cellStyle name="Обычный 3 2 7 4 3 2" xfId="28730"/>
    <cellStyle name="Обычный 3 2 7 4 4" xfId="20282"/>
    <cellStyle name="Обычный 3 2 7 5" xfId="4793"/>
    <cellStyle name="Обычный 3 2 7 5 2" xfId="13241"/>
    <cellStyle name="Обычный 3 2 7 5 2 2" xfId="30138"/>
    <cellStyle name="Обычный 3 2 7 5 3" xfId="21690"/>
    <cellStyle name="Обычный 3 2 7 6" xfId="9017"/>
    <cellStyle name="Обычный 3 2 7 6 2" xfId="25914"/>
    <cellStyle name="Обычный 3 2 7 7" xfId="17466"/>
    <cellStyle name="Обычный 3 2 7 8" xfId="34363"/>
    <cellStyle name="Обычный 3 2 8" xfId="920"/>
    <cellStyle name="Обычный 3 2 8 2" xfId="2329"/>
    <cellStyle name="Обычный 3 2 8 2 2" xfId="6553"/>
    <cellStyle name="Обычный 3 2 8 2 2 2" xfId="15001"/>
    <cellStyle name="Обычный 3 2 8 2 2 2 2" xfId="31898"/>
    <cellStyle name="Обычный 3 2 8 2 2 3" xfId="23450"/>
    <cellStyle name="Обычный 3 2 8 2 3" xfId="10777"/>
    <cellStyle name="Обычный 3 2 8 2 3 2" xfId="27674"/>
    <cellStyle name="Обычный 3 2 8 2 4" xfId="19226"/>
    <cellStyle name="Обычный 3 2 8 3" xfId="3737"/>
    <cellStyle name="Обычный 3 2 8 3 2" xfId="7961"/>
    <cellStyle name="Обычный 3 2 8 3 2 2" xfId="16409"/>
    <cellStyle name="Обычный 3 2 8 3 2 2 2" xfId="33306"/>
    <cellStyle name="Обычный 3 2 8 3 2 3" xfId="24858"/>
    <cellStyle name="Обычный 3 2 8 3 3" xfId="12185"/>
    <cellStyle name="Обычный 3 2 8 3 3 2" xfId="29082"/>
    <cellStyle name="Обычный 3 2 8 3 4" xfId="20634"/>
    <cellStyle name="Обычный 3 2 8 4" xfId="5145"/>
    <cellStyle name="Обычный 3 2 8 4 2" xfId="13593"/>
    <cellStyle name="Обычный 3 2 8 4 2 2" xfId="30490"/>
    <cellStyle name="Обычный 3 2 8 4 3" xfId="22042"/>
    <cellStyle name="Обычный 3 2 8 5" xfId="9369"/>
    <cellStyle name="Обычный 3 2 8 5 2" xfId="26266"/>
    <cellStyle name="Обычный 3 2 8 6" xfId="17818"/>
    <cellStyle name="Обычный 3 2 9" xfId="1625"/>
    <cellStyle name="Обычный 3 2 9 2" xfId="5849"/>
    <cellStyle name="Обычный 3 2 9 2 2" xfId="14297"/>
    <cellStyle name="Обычный 3 2 9 2 2 2" xfId="31194"/>
    <cellStyle name="Обычный 3 2 9 2 3" xfId="22746"/>
    <cellStyle name="Обычный 3 2 9 3" xfId="10073"/>
    <cellStyle name="Обычный 3 2 9 3 2" xfId="26970"/>
    <cellStyle name="Обычный 3 2 9 4" xfId="18522"/>
    <cellStyle name="Обычный 3 2_Отчет за 2015 год" xfId="164"/>
    <cellStyle name="Обычный 3 3" xfId="165"/>
    <cellStyle name="Обычный 3 3 10" xfId="3065"/>
    <cellStyle name="Обычный 3 3 10 2" xfId="7289"/>
    <cellStyle name="Обычный 3 3 10 2 2" xfId="15737"/>
    <cellStyle name="Обычный 3 3 10 2 2 2" xfId="32634"/>
    <cellStyle name="Обычный 3 3 10 2 3" xfId="24186"/>
    <cellStyle name="Обычный 3 3 10 3" xfId="11513"/>
    <cellStyle name="Обычный 3 3 10 3 2" xfId="28410"/>
    <cellStyle name="Обычный 3 3 10 4" xfId="19962"/>
    <cellStyle name="Обычный 3 3 11" xfId="4473"/>
    <cellStyle name="Обычный 3 3 11 2" xfId="12921"/>
    <cellStyle name="Обычный 3 3 11 2 2" xfId="29818"/>
    <cellStyle name="Обычный 3 3 11 3" xfId="21370"/>
    <cellStyle name="Обычный 3 3 12" xfId="8697"/>
    <cellStyle name="Обычный 3 3 12 2" xfId="25594"/>
    <cellStyle name="Обычный 3 3 13" xfId="17146"/>
    <cellStyle name="Обычный 3 3 14" xfId="34043"/>
    <cellStyle name="Обычный 3 3 2" xfId="166"/>
    <cellStyle name="Обычный 3 3 2 10" xfId="4474"/>
    <cellStyle name="Обычный 3 3 2 10 2" xfId="12922"/>
    <cellStyle name="Обычный 3 3 2 10 2 2" xfId="29819"/>
    <cellStyle name="Обычный 3 3 2 10 3" xfId="21371"/>
    <cellStyle name="Обычный 3 3 2 11" xfId="8698"/>
    <cellStyle name="Обычный 3 3 2 11 2" xfId="25595"/>
    <cellStyle name="Обычный 3 3 2 12" xfId="17147"/>
    <cellStyle name="Обычный 3 3 2 13" xfId="34044"/>
    <cellStyle name="Обычный 3 3 2 2" xfId="167"/>
    <cellStyle name="Обычный 3 3 2 2 10" xfId="8699"/>
    <cellStyle name="Обычный 3 3 2 2 10 2" xfId="25596"/>
    <cellStyle name="Обычный 3 3 2 2 11" xfId="17148"/>
    <cellStyle name="Обычный 3 3 2 2 12" xfId="34045"/>
    <cellStyle name="Обычный 3 3 2 2 2" xfId="168"/>
    <cellStyle name="Обычный 3 3 2 2 2 10" xfId="17149"/>
    <cellStyle name="Обычный 3 3 2 2 2 11" xfId="34046"/>
    <cellStyle name="Обычный 3 3 2 2 2 2" xfId="169"/>
    <cellStyle name="Обычный 3 3 2 2 2 2 10" xfId="34047"/>
    <cellStyle name="Обычный 3 3 2 2 2 2 2" xfId="170"/>
    <cellStyle name="Обычный 3 3 2 2 2 2 2 2" xfId="578"/>
    <cellStyle name="Обычный 3 3 2 2 2 2 2 2 2" xfId="1309"/>
    <cellStyle name="Обычный 3 3 2 2 2 2 2 2 2 2" xfId="2718"/>
    <cellStyle name="Обычный 3 3 2 2 2 2 2 2 2 2 2" xfId="6942"/>
    <cellStyle name="Обычный 3 3 2 2 2 2 2 2 2 2 2 2" xfId="15390"/>
    <cellStyle name="Обычный 3 3 2 2 2 2 2 2 2 2 2 2 2" xfId="32287"/>
    <cellStyle name="Обычный 3 3 2 2 2 2 2 2 2 2 2 3" xfId="23839"/>
    <cellStyle name="Обычный 3 3 2 2 2 2 2 2 2 2 3" xfId="11166"/>
    <cellStyle name="Обычный 3 3 2 2 2 2 2 2 2 2 3 2" xfId="28063"/>
    <cellStyle name="Обычный 3 3 2 2 2 2 2 2 2 2 4" xfId="19615"/>
    <cellStyle name="Обычный 3 3 2 2 2 2 2 2 2 3" xfId="4126"/>
    <cellStyle name="Обычный 3 3 2 2 2 2 2 2 2 3 2" xfId="8350"/>
    <cellStyle name="Обычный 3 3 2 2 2 2 2 2 2 3 2 2" xfId="16798"/>
    <cellStyle name="Обычный 3 3 2 2 2 2 2 2 2 3 2 2 2" xfId="33695"/>
    <cellStyle name="Обычный 3 3 2 2 2 2 2 2 2 3 2 3" xfId="25247"/>
    <cellStyle name="Обычный 3 3 2 2 2 2 2 2 2 3 3" xfId="12574"/>
    <cellStyle name="Обычный 3 3 2 2 2 2 2 2 2 3 3 2" xfId="29471"/>
    <cellStyle name="Обычный 3 3 2 2 2 2 2 2 2 3 4" xfId="21023"/>
    <cellStyle name="Обычный 3 3 2 2 2 2 2 2 2 4" xfId="5534"/>
    <cellStyle name="Обычный 3 3 2 2 2 2 2 2 2 4 2" xfId="13982"/>
    <cellStyle name="Обычный 3 3 2 2 2 2 2 2 2 4 2 2" xfId="30879"/>
    <cellStyle name="Обычный 3 3 2 2 2 2 2 2 2 4 3" xfId="22431"/>
    <cellStyle name="Обычный 3 3 2 2 2 2 2 2 2 5" xfId="9758"/>
    <cellStyle name="Обычный 3 3 2 2 2 2 2 2 2 5 2" xfId="26655"/>
    <cellStyle name="Обычный 3 3 2 2 2 2 2 2 2 6" xfId="18207"/>
    <cellStyle name="Обычный 3 3 2 2 2 2 2 2 3" xfId="2014"/>
    <cellStyle name="Обычный 3 3 2 2 2 2 2 2 3 2" xfId="6238"/>
    <cellStyle name="Обычный 3 3 2 2 2 2 2 2 3 2 2" xfId="14686"/>
    <cellStyle name="Обычный 3 3 2 2 2 2 2 2 3 2 2 2" xfId="31583"/>
    <cellStyle name="Обычный 3 3 2 2 2 2 2 2 3 2 3" xfId="23135"/>
    <cellStyle name="Обычный 3 3 2 2 2 2 2 2 3 3" xfId="10462"/>
    <cellStyle name="Обычный 3 3 2 2 2 2 2 2 3 3 2" xfId="27359"/>
    <cellStyle name="Обычный 3 3 2 2 2 2 2 2 3 4" xfId="18911"/>
    <cellStyle name="Обычный 3 3 2 2 2 2 2 2 4" xfId="3422"/>
    <cellStyle name="Обычный 3 3 2 2 2 2 2 2 4 2" xfId="7646"/>
    <cellStyle name="Обычный 3 3 2 2 2 2 2 2 4 2 2" xfId="16094"/>
    <cellStyle name="Обычный 3 3 2 2 2 2 2 2 4 2 2 2" xfId="32991"/>
    <cellStyle name="Обычный 3 3 2 2 2 2 2 2 4 2 3" xfId="24543"/>
    <cellStyle name="Обычный 3 3 2 2 2 2 2 2 4 3" xfId="11870"/>
    <cellStyle name="Обычный 3 3 2 2 2 2 2 2 4 3 2" xfId="28767"/>
    <cellStyle name="Обычный 3 3 2 2 2 2 2 2 4 4" xfId="20319"/>
    <cellStyle name="Обычный 3 3 2 2 2 2 2 2 5" xfId="4830"/>
    <cellStyle name="Обычный 3 3 2 2 2 2 2 2 5 2" xfId="13278"/>
    <cellStyle name="Обычный 3 3 2 2 2 2 2 2 5 2 2" xfId="30175"/>
    <cellStyle name="Обычный 3 3 2 2 2 2 2 2 5 3" xfId="21727"/>
    <cellStyle name="Обычный 3 3 2 2 2 2 2 2 6" xfId="9054"/>
    <cellStyle name="Обычный 3 3 2 2 2 2 2 2 6 2" xfId="25951"/>
    <cellStyle name="Обычный 3 3 2 2 2 2 2 2 7" xfId="17503"/>
    <cellStyle name="Обычный 3 3 2 2 2 2 2 2 8" xfId="34400"/>
    <cellStyle name="Обычный 3 3 2 2 2 2 2 3" xfId="957"/>
    <cellStyle name="Обычный 3 3 2 2 2 2 2 3 2" xfId="2366"/>
    <cellStyle name="Обычный 3 3 2 2 2 2 2 3 2 2" xfId="6590"/>
    <cellStyle name="Обычный 3 3 2 2 2 2 2 3 2 2 2" xfId="15038"/>
    <cellStyle name="Обычный 3 3 2 2 2 2 2 3 2 2 2 2" xfId="31935"/>
    <cellStyle name="Обычный 3 3 2 2 2 2 2 3 2 2 3" xfId="23487"/>
    <cellStyle name="Обычный 3 3 2 2 2 2 2 3 2 3" xfId="10814"/>
    <cellStyle name="Обычный 3 3 2 2 2 2 2 3 2 3 2" xfId="27711"/>
    <cellStyle name="Обычный 3 3 2 2 2 2 2 3 2 4" xfId="19263"/>
    <cellStyle name="Обычный 3 3 2 2 2 2 2 3 3" xfId="3774"/>
    <cellStyle name="Обычный 3 3 2 2 2 2 2 3 3 2" xfId="7998"/>
    <cellStyle name="Обычный 3 3 2 2 2 2 2 3 3 2 2" xfId="16446"/>
    <cellStyle name="Обычный 3 3 2 2 2 2 2 3 3 2 2 2" xfId="33343"/>
    <cellStyle name="Обычный 3 3 2 2 2 2 2 3 3 2 3" xfId="24895"/>
    <cellStyle name="Обычный 3 3 2 2 2 2 2 3 3 3" xfId="12222"/>
    <cellStyle name="Обычный 3 3 2 2 2 2 2 3 3 3 2" xfId="29119"/>
    <cellStyle name="Обычный 3 3 2 2 2 2 2 3 3 4" xfId="20671"/>
    <cellStyle name="Обычный 3 3 2 2 2 2 2 3 4" xfId="5182"/>
    <cellStyle name="Обычный 3 3 2 2 2 2 2 3 4 2" xfId="13630"/>
    <cellStyle name="Обычный 3 3 2 2 2 2 2 3 4 2 2" xfId="30527"/>
    <cellStyle name="Обычный 3 3 2 2 2 2 2 3 4 3" xfId="22079"/>
    <cellStyle name="Обычный 3 3 2 2 2 2 2 3 5" xfId="9406"/>
    <cellStyle name="Обычный 3 3 2 2 2 2 2 3 5 2" xfId="26303"/>
    <cellStyle name="Обычный 3 3 2 2 2 2 2 3 6" xfId="17855"/>
    <cellStyle name="Обычный 3 3 2 2 2 2 2 4" xfId="1662"/>
    <cellStyle name="Обычный 3 3 2 2 2 2 2 4 2" xfId="5886"/>
    <cellStyle name="Обычный 3 3 2 2 2 2 2 4 2 2" xfId="14334"/>
    <cellStyle name="Обычный 3 3 2 2 2 2 2 4 2 2 2" xfId="31231"/>
    <cellStyle name="Обычный 3 3 2 2 2 2 2 4 2 3" xfId="22783"/>
    <cellStyle name="Обычный 3 3 2 2 2 2 2 4 3" xfId="10110"/>
    <cellStyle name="Обычный 3 3 2 2 2 2 2 4 3 2" xfId="27007"/>
    <cellStyle name="Обычный 3 3 2 2 2 2 2 4 4" xfId="18559"/>
    <cellStyle name="Обычный 3 3 2 2 2 2 2 5" xfId="3070"/>
    <cellStyle name="Обычный 3 3 2 2 2 2 2 5 2" xfId="7294"/>
    <cellStyle name="Обычный 3 3 2 2 2 2 2 5 2 2" xfId="15742"/>
    <cellStyle name="Обычный 3 3 2 2 2 2 2 5 2 2 2" xfId="32639"/>
    <cellStyle name="Обычный 3 3 2 2 2 2 2 5 2 3" xfId="24191"/>
    <cellStyle name="Обычный 3 3 2 2 2 2 2 5 3" xfId="11518"/>
    <cellStyle name="Обычный 3 3 2 2 2 2 2 5 3 2" xfId="28415"/>
    <cellStyle name="Обычный 3 3 2 2 2 2 2 5 4" xfId="19967"/>
    <cellStyle name="Обычный 3 3 2 2 2 2 2 6" xfId="4478"/>
    <cellStyle name="Обычный 3 3 2 2 2 2 2 6 2" xfId="12926"/>
    <cellStyle name="Обычный 3 3 2 2 2 2 2 6 2 2" xfId="29823"/>
    <cellStyle name="Обычный 3 3 2 2 2 2 2 6 3" xfId="21375"/>
    <cellStyle name="Обычный 3 3 2 2 2 2 2 7" xfId="8702"/>
    <cellStyle name="Обычный 3 3 2 2 2 2 2 7 2" xfId="25599"/>
    <cellStyle name="Обычный 3 3 2 2 2 2 2 8" xfId="17151"/>
    <cellStyle name="Обычный 3 3 2 2 2 2 2 9" xfId="34048"/>
    <cellStyle name="Обычный 3 3 2 2 2 2 3" xfId="577"/>
    <cellStyle name="Обычный 3 3 2 2 2 2 3 2" xfId="1308"/>
    <cellStyle name="Обычный 3 3 2 2 2 2 3 2 2" xfId="2717"/>
    <cellStyle name="Обычный 3 3 2 2 2 2 3 2 2 2" xfId="6941"/>
    <cellStyle name="Обычный 3 3 2 2 2 2 3 2 2 2 2" xfId="15389"/>
    <cellStyle name="Обычный 3 3 2 2 2 2 3 2 2 2 2 2" xfId="32286"/>
    <cellStyle name="Обычный 3 3 2 2 2 2 3 2 2 2 3" xfId="23838"/>
    <cellStyle name="Обычный 3 3 2 2 2 2 3 2 2 3" xfId="11165"/>
    <cellStyle name="Обычный 3 3 2 2 2 2 3 2 2 3 2" xfId="28062"/>
    <cellStyle name="Обычный 3 3 2 2 2 2 3 2 2 4" xfId="19614"/>
    <cellStyle name="Обычный 3 3 2 2 2 2 3 2 3" xfId="4125"/>
    <cellStyle name="Обычный 3 3 2 2 2 2 3 2 3 2" xfId="8349"/>
    <cellStyle name="Обычный 3 3 2 2 2 2 3 2 3 2 2" xfId="16797"/>
    <cellStyle name="Обычный 3 3 2 2 2 2 3 2 3 2 2 2" xfId="33694"/>
    <cellStyle name="Обычный 3 3 2 2 2 2 3 2 3 2 3" xfId="25246"/>
    <cellStyle name="Обычный 3 3 2 2 2 2 3 2 3 3" xfId="12573"/>
    <cellStyle name="Обычный 3 3 2 2 2 2 3 2 3 3 2" xfId="29470"/>
    <cellStyle name="Обычный 3 3 2 2 2 2 3 2 3 4" xfId="21022"/>
    <cellStyle name="Обычный 3 3 2 2 2 2 3 2 4" xfId="5533"/>
    <cellStyle name="Обычный 3 3 2 2 2 2 3 2 4 2" xfId="13981"/>
    <cellStyle name="Обычный 3 3 2 2 2 2 3 2 4 2 2" xfId="30878"/>
    <cellStyle name="Обычный 3 3 2 2 2 2 3 2 4 3" xfId="22430"/>
    <cellStyle name="Обычный 3 3 2 2 2 2 3 2 5" xfId="9757"/>
    <cellStyle name="Обычный 3 3 2 2 2 2 3 2 5 2" xfId="26654"/>
    <cellStyle name="Обычный 3 3 2 2 2 2 3 2 6" xfId="18206"/>
    <cellStyle name="Обычный 3 3 2 2 2 2 3 3" xfId="2013"/>
    <cellStyle name="Обычный 3 3 2 2 2 2 3 3 2" xfId="6237"/>
    <cellStyle name="Обычный 3 3 2 2 2 2 3 3 2 2" xfId="14685"/>
    <cellStyle name="Обычный 3 3 2 2 2 2 3 3 2 2 2" xfId="31582"/>
    <cellStyle name="Обычный 3 3 2 2 2 2 3 3 2 3" xfId="23134"/>
    <cellStyle name="Обычный 3 3 2 2 2 2 3 3 3" xfId="10461"/>
    <cellStyle name="Обычный 3 3 2 2 2 2 3 3 3 2" xfId="27358"/>
    <cellStyle name="Обычный 3 3 2 2 2 2 3 3 4" xfId="18910"/>
    <cellStyle name="Обычный 3 3 2 2 2 2 3 4" xfId="3421"/>
    <cellStyle name="Обычный 3 3 2 2 2 2 3 4 2" xfId="7645"/>
    <cellStyle name="Обычный 3 3 2 2 2 2 3 4 2 2" xfId="16093"/>
    <cellStyle name="Обычный 3 3 2 2 2 2 3 4 2 2 2" xfId="32990"/>
    <cellStyle name="Обычный 3 3 2 2 2 2 3 4 2 3" xfId="24542"/>
    <cellStyle name="Обычный 3 3 2 2 2 2 3 4 3" xfId="11869"/>
    <cellStyle name="Обычный 3 3 2 2 2 2 3 4 3 2" xfId="28766"/>
    <cellStyle name="Обычный 3 3 2 2 2 2 3 4 4" xfId="20318"/>
    <cellStyle name="Обычный 3 3 2 2 2 2 3 5" xfId="4829"/>
    <cellStyle name="Обычный 3 3 2 2 2 2 3 5 2" xfId="13277"/>
    <cellStyle name="Обычный 3 3 2 2 2 2 3 5 2 2" xfId="30174"/>
    <cellStyle name="Обычный 3 3 2 2 2 2 3 5 3" xfId="21726"/>
    <cellStyle name="Обычный 3 3 2 2 2 2 3 6" xfId="9053"/>
    <cellStyle name="Обычный 3 3 2 2 2 2 3 6 2" xfId="25950"/>
    <cellStyle name="Обычный 3 3 2 2 2 2 3 7" xfId="17502"/>
    <cellStyle name="Обычный 3 3 2 2 2 2 3 8" xfId="34399"/>
    <cellStyle name="Обычный 3 3 2 2 2 2 4" xfId="956"/>
    <cellStyle name="Обычный 3 3 2 2 2 2 4 2" xfId="2365"/>
    <cellStyle name="Обычный 3 3 2 2 2 2 4 2 2" xfId="6589"/>
    <cellStyle name="Обычный 3 3 2 2 2 2 4 2 2 2" xfId="15037"/>
    <cellStyle name="Обычный 3 3 2 2 2 2 4 2 2 2 2" xfId="31934"/>
    <cellStyle name="Обычный 3 3 2 2 2 2 4 2 2 3" xfId="23486"/>
    <cellStyle name="Обычный 3 3 2 2 2 2 4 2 3" xfId="10813"/>
    <cellStyle name="Обычный 3 3 2 2 2 2 4 2 3 2" xfId="27710"/>
    <cellStyle name="Обычный 3 3 2 2 2 2 4 2 4" xfId="19262"/>
    <cellStyle name="Обычный 3 3 2 2 2 2 4 3" xfId="3773"/>
    <cellStyle name="Обычный 3 3 2 2 2 2 4 3 2" xfId="7997"/>
    <cellStyle name="Обычный 3 3 2 2 2 2 4 3 2 2" xfId="16445"/>
    <cellStyle name="Обычный 3 3 2 2 2 2 4 3 2 2 2" xfId="33342"/>
    <cellStyle name="Обычный 3 3 2 2 2 2 4 3 2 3" xfId="24894"/>
    <cellStyle name="Обычный 3 3 2 2 2 2 4 3 3" xfId="12221"/>
    <cellStyle name="Обычный 3 3 2 2 2 2 4 3 3 2" xfId="29118"/>
    <cellStyle name="Обычный 3 3 2 2 2 2 4 3 4" xfId="20670"/>
    <cellStyle name="Обычный 3 3 2 2 2 2 4 4" xfId="5181"/>
    <cellStyle name="Обычный 3 3 2 2 2 2 4 4 2" xfId="13629"/>
    <cellStyle name="Обычный 3 3 2 2 2 2 4 4 2 2" xfId="30526"/>
    <cellStyle name="Обычный 3 3 2 2 2 2 4 4 3" xfId="22078"/>
    <cellStyle name="Обычный 3 3 2 2 2 2 4 5" xfId="9405"/>
    <cellStyle name="Обычный 3 3 2 2 2 2 4 5 2" xfId="26302"/>
    <cellStyle name="Обычный 3 3 2 2 2 2 4 6" xfId="17854"/>
    <cellStyle name="Обычный 3 3 2 2 2 2 5" xfId="1661"/>
    <cellStyle name="Обычный 3 3 2 2 2 2 5 2" xfId="5885"/>
    <cellStyle name="Обычный 3 3 2 2 2 2 5 2 2" xfId="14333"/>
    <cellStyle name="Обычный 3 3 2 2 2 2 5 2 2 2" xfId="31230"/>
    <cellStyle name="Обычный 3 3 2 2 2 2 5 2 3" xfId="22782"/>
    <cellStyle name="Обычный 3 3 2 2 2 2 5 3" xfId="10109"/>
    <cellStyle name="Обычный 3 3 2 2 2 2 5 3 2" xfId="27006"/>
    <cellStyle name="Обычный 3 3 2 2 2 2 5 4" xfId="18558"/>
    <cellStyle name="Обычный 3 3 2 2 2 2 6" xfId="3069"/>
    <cellStyle name="Обычный 3 3 2 2 2 2 6 2" xfId="7293"/>
    <cellStyle name="Обычный 3 3 2 2 2 2 6 2 2" xfId="15741"/>
    <cellStyle name="Обычный 3 3 2 2 2 2 6 2 2 2" xfId="32638"/>
    <cellStyle name="Обычный 3 3 2 2 2 2 6 2 3" xfId="24190"/>
    <cellStyle name="Обычный 3 3 2 2 2 2 6 3" xfId="11517"/>
    <cellStyle name="Обычный 3 3 2 2 2 2 6 3 2" xfId="28414"/>
    <cellStyle name="Обычный 3 3 2 2 2 2 6 4" xfId="19966"/>
    <cellStyle name="Обычный 3 3 2 2 2 2 7" xfId="4477"/>
    <cellStyle name="Обычный 3 3 2 2 2 2 7 2" xfId="12925"/>
    <cellStyle name="Обычный 3 3 2 2 2 2 7 2 2" xfId="29822"/>
    <cellStyle name="Обычный 3 3 2 2 2 2 7 3" xfId="21374"/>
    <cellStyle name="Обычный 3 3 2 2 2 2 8" xfId="8701"/>
    <cellStyle name="Обычный 3 3 2 2 2 2 8 2" xfId="25598"/>
    <cellStyle name="Обычный 3 3 2 2 2 2 9" xfId="17150"/>
    <cellStyle name="Обычный 3 3 2 2 2 3" xfId="171"/>
    <cellStyle name="Обычный 3 3 2 2 2 3 2" xfId="579"/>
    <cellStyle name="Обычный 3 3 2 2 2 3 2 2" xfId="1310"/>
    <cellStyle name="Обычный 3 3 2 2 2 3 2 2 2" xfId="2719"/>
    <cellStyle name="Обычный 3 3 2 2 2 3 2 2 2 2" xfId="6943"/>
    <cellStyle name="Обычный 3 3 2 2 2 3 2 2 2 2 2" xfId="15391"/>
    <cellStyle name="Обычный 3 3 2 2 2 3 2 2 2 2 2 2" xfId="32288"/>
    <cellStyle name="Обычный 3 3 2 2 2 3 2 2 2 2 3" xfId="23840"/>
    <cellStyle name="Обычный 3 3 2 2 2 3 2 2 2 3" xfId="11167"/>
    <cellStyle name="Обычный 3 3 2 2 2 3 2 2 2 3 2" xfId="28064"/>
    <cellStyle name="Обычный 3 3 2 2 2 3 2 2 2 4" xfId="19616"/>
    <cellStyle name="Обычный 3 3 2 2 2 3 2 2 3" xfId="4127"/>
    <cellStyle name="Обычный 3 3 2 2 2 3 2 2 3 2" xfId="8351"/>
    <cellStyle name="Обычный 3 3 2 2 2 3 2 2 3 2 2" xfId="16799"/>
    <cellStyle name="Обычный 3 3 2 2 2 3 2 2 3 2 2 2" xfId="33696"/>
    <cellStyle name="Обычный 3 3 2 2 2 3 2 2 3 2 3" xfId="25248"/>
    <cellStyle name="Обычный 3 3 2 2 2 3 2 2 3 3" xfId="12575"/>
    <cellStyle name="Обычный 3 3 2 2 2 3 2 2 3 3 2" xfId="29472"/>
    <cellStyle name="Обычный 3 3 2 2 2 3 2 2 3 4" xfId="21024"/>
    <cellStyle name="Обычный 3 3 2 2 2 3 2 2 4" xfId="5535"/>
    <cellStyle name="Обычный 3 3 2 2 2 3 2 2 4 2" xfId="13983"/>
    <cellStyle name="Обычный 3 3 2 2 2 3 2 2 4 2 2" xfId="30880"/>
    <cellStyle name="Обычный 3 3 2 2 2 3 2 2 4 3" xfId="22432"/>
    <cellStyle name="Обычный 3 3 2 2 2 3 2 2 5" xfId="9759"/>
    <cellStyle name="Обычный 3 3 2 2 2 3 2 2 5 2" xfId="26656"/>
    <cellStyle name="Обычный 3 3 2 2 2 3 2 2 6" xfId="18208"/>
    <cellStyle name="Обычный 3 3 2 2 2 3 2 3" xfId="2015"/>
    <cellStyle name="Обычный 3 3 2 2 2 3 2 3 2" xfId="6239"/>
    <cellStyle name="Обычный 3 3 2 2 2 3 2 3 2 2" xfId="14687"/>
    <cellStyle name="Обычный 3 3 2 2 2 3 2 3 2 2 2" xfId="31584"/>
    <cellStyle name="Обычный 3 3 2 2 2 3 2 3 2 3" xfId="23136"/>
    <cellStyle name="Обычный 3 3 2 2 2 3 2 3 3" xfId="10463"/>
    <cellStyle name="Обычный 3 3 2 2 2 3 2 3 3 2" xfId="27360"/>
    <cellStyle name="Обычный 3 3 2 2 2 3 2 3 4" xfId="18912"/>
    <cellStyle name="Обычный 3 3 2 2 2 3 2 4" xfId="3423"/>
    <cellStyle name="Обычный 3 3 2 2 2 3 2 4 2" xfId="7647"/>
    <cellStyle name="Обычный 3 3 2 2 2 3 2 4 2 2" xfId="16095"/>
    <cellStyle name="Обычный 3 3 2 2 2 3 2 4 2 2 2" xfId="32992"/>
    <cellStyle name="Обычный 3 3 2 2 2 3 2 4 2 3" xfId="24544"/>
    <cellStyle name="Обычный 3 3 2 2 2 3 2 4 3" xfId="11871"/>
    <cellStyle name="Обычный 3 3 2 2 2 3 2 4 3 2" xfId="28768"/>
    <cellStyle name="Обычный 3 3 2 2 2 3 2 4 4" xfId="20320"/>
    <cellStyle name="Обычный 3 3 2 2 2 3 2 5" xfId="4831"/>
    <cellStyle name="Обычный 3 3 2 2 2 3 2 5 2" xfId="13279"/>
    <cellStyle name="Обычный 3 3 2 2 2 3 2 5 2 2" xfId="30176"/>
    <cellStyle name="Обычный 3 3 2 2 2 3 2 5 3" xfId="21728"/>
    <cellStyle name="Обычный 3 3 2 2 2 3 2 6" xfId="9055"/>
    <cellStyle name="Обычный 3 3 2 2 2 3 2 6 2" xfId="25952"/>
    <cellStyle name="Обычный 3 3 2 2 2 3 2 7" xfId="17504"/>
    <cellStyle name="Обычный 3 3 2 2 2 3 2 8" xfId="34401"/>
    <cellStyle name="Обычный 3 3 2 2 2 3 3" xfId="958"/>
    <cellStyle name="Обычный 3 3 2 2 2 3 3 2" xfId="2367"/>
    <cellStyle name="Обычный 3 3 2 2 2 3 3 2 2" xfId="6591"/>
    <cellStyle name="Обычный 3 3 2 2 2 3 3 2 2 2" xfId="15039"/>
    <cellStyle name="Обычный 3 3 2 2 2 3 3 2 2 2 2" xfId="31936"/>
    <cellStyle name="Обычный 3 3 2 2 2 3 3 2 2 3" xfId="23488"/>
    <cellStyle name="Обычный 3 3 2 2 2 3 3 2 3" xfId="10815"/>
    <cellStyle name="Обычный 3 3 2 2 2 3 3 2 3 2" xfId="27712"/>
    <cellStyle name="Обычный 3 3 2 2 2 3 3 2 4" xfId="19264"/>
    <cellStyle name="Обычный 3 3 2 2 2 3 3 3" xfId="3775"/>
    <cellStyle name="Обычный 3 3 2 2 2 3 3 3 2" xfId="7999"/>
    <cellStyle name="Обычный 3 3 2 2 2 3 3 3 2 2" xfId="16447"/>
    <cellStyle name="Обычный 3 3 2 2 2 3 3 3 2 2 2" xfId="33344"/>
    <cellStyle name="Обычный 3 3 2 2 2 3 3 3 2 3" xfId="24896"/>
    <cellStyle name="Обычный 3 3 2 2 2 3 3 3 3" xfId="12223"/>
    <cellStyle name="Обычный 3 3 2 2 2 3 3 3 3 2" xfId="29120"/>
    <cellStyle name="Обычный 3 3 2 2 2 3 3 3 4" xfId="20672"/>
    <cellStyle name="Обычный 3 3 2 2 2 3 3 4" xfId="5183"/>
    <cellStyle name="Обычный 3 3 2 2 2 3 3 4 2" xfId="13631"/>
    <cellStyle name="Обычный 3 3 2 2 2 3 3 4 2 2" xfId="30528"/>
    <cellStyle name="Обычный 3 3 2 2 2 3 3 4 3" xfId="22080"/>
    <cellStyle name="Обычный 3 3 2 2 2 3 3 5" xfId="9407"/>
    <cellStyle name="Обычный 3 3 2 2 2 3 3 5 2" xfId="26304"/>
    <cellStyle name="Обычный 3 3 2 2 2 3 3 6" xfId="17856"/>
    <cellStyle name="Обычный 3 3 2 2 2 3 4" xfId="1663"/>
    <cellStyle name="Обычный 3 3 2 2 2 3 4 2" xfId="5887"/>
    <cellStyle name="Обычный 3 3 2 2 2 3 4 2 2" xfId="14335"/>
    <cellStyle name="Обычный 3 3 2 2 2 3 4 2 2 2" xfId="31232"/>
    <cellStyle name="Обычный 3 3 2 2 2 3 4 2 3" xfId="22784"/>
    <cellStyle name="Обычный 3 3 2 2 2 3 4 3" xfId="10111"/>
    <cellStyle name="Обычный 3 3 2 2 2 3 4 3 2" xfId="27008"/>
    <cellStyle name="Обычный 3 3 2 2 2 3 4 4" xfId="18560"/>
    <cellStyle name="Обычный 3 3 2 2 2 3 5" xfId="3071"/>
    <cellStyle name="Обычный 3 3 2 2 2 3 5 2" xfId="7295"/>
    <cellStyle name="Обычный 3 3 2 2 2 3 5 2 2" xfId="15743"/>
    <cellStyle name="Обычный 3 3 2 2 2 3 5 2 2 2" xfId="32640"/>
    <cellStyle name="Обычный 3 3 2 2 2 3 5 2 3" xfId="24192"/>
    <cellStyle name="Обычный 3 3 2 2 2 3 5 3" xfId="11519"/>
    <cellStyle name="Обычный 3 3 2 2 2 3 5 3 2" xfId="28416"/>
    <cellStyle name="Обычный 3 3 2 2 2 3 5 4" xfId="19968"/>
    <cellStyle name="Обычный 3 3 2 2 2 3 6" xfId="4479"/>
    <cellStyle name="Обычный 3 3 2 2 2 3 6 2" xfId="12927"/>
    <cellStyle name="Обычный 3 3 2 2 2 3 6 2 2" xfId="29824"/>
    <cellStyle name="Обычный 3 3 2 2 2 3 6 3" xfId="21376"/>
    <cellStyle name="Обычный 3 3 2 2 2 3 7" xfId="8703"/>
    <cellStyle name="Обычный 3 3 2 2 2 3 7 2" xfId="25600"/>
    <cellStyle name="Обычный 3 3 2 2 2 3 8" xfId="17152"/>
    <cellStyle name="Обычный 3 3 2 2 2 3 9" xfId="34049"/>
    <cellStyle name="Обычный 3 3 2 2 2 4" xfId="576"/>
    <cellStyle name="Обычный 3 3 2 2 2 4 2" xfId="1307"/>
    <cellStyle name="Обычный 3 3 2 2 2 4 2 2" xfId="2716"/>
    <cellStyle name="Обычный 3 3 2 2 2 4 2 2 2" xfId="6940"/>
    <cellStyle name="Обычный 3 3 2 2 2 4 2 2 2 2" xfId="15388"/>
    <cellStyle name="Обычный 3 3 2 2 2 4 2 2 2 2 2" xfId="32285"/>
    <cellStyle name="Обычный 3 3 2 2 2 4 2 2 2 3" xfId="23837"/>
    <cellStyle name="Обычный 3 3 2 2 2 4 2 2 3" xfId="11164"/>
    <cellStyle name="Обычный 3 3 2 2 2 4 2 2 3 2" xfId="28061"/>
    <cellStyle name="Обычный 3 3 2 2 2 4 2 2 4" xfId="19613"/>
    <cellStyle name="Обычный 3 3 2 2 2 4 2 3" xfId="4124"/>
    <cellStyle name="Обычный 3 3 2 2 2 4 2 3 2" xfId="8348"/>
    <cellStyle name="Обычный 3 3 2 2 2 4 2 3 2 2" xfId="16796"/>
    <cellStyle name="Обычный 3 3 2 2 2 4 2 3 2 2 2" xfId="33693"/>
    <cellStyle name="Обычный 3 3 2 2 2 4 2 3 2 3" xfId="25245"/>
    <cellStyle name="Обычный 3 3 2 2 2 4 2 3 3" xfId="12572"/>
    <cellStyle name="Обычный 3 3 2 2 2 4 2 3 3 2" xfId="29469"/>
    <cellStyle name="Обычный 3 3 2 2 2 4 2 3 4" xfId="21021"/>
    <cellStyle name="Обычный 3 3 2 2 2 4 2 4" xfId="5532"/>
    <cellStyle name="Обычный 3 3 2 2 2 4 2 4 2" xfId="13980"/>
    <cellStyle name="Обычный 3 3 2 2 2 4 2 4 2 2" xfId="30877"/>
    <cellStyle name="Обычный 3 3 2 2 2 4 2 4 3" xfId="22429"/>
    <cellStyle name="Обычный 3 3 2 2 2 4 2 5" xfId="9756"/>
    <cellStyle name="Обычный 3 3 2 2 2 4 2 5 2" xfId="26653"/>
    <cellStyle name="Обычный 3 3 2 2 2 4 2 6" xfId="18205"/>
    <cellStyle name="Обычный 3 3 2 2 2 4 3" xfId="2012"/>
    <cellStyle name="Обычный 3 3 2 2 2 4 3 2" xfId="6236"/>
    <cellStyle name="Обычный 3 3 2 2 2 4 3 2 2" xfId="14684"/>
    <cellStyle name="Обычный 3 3 2 2 2 4 3 2 2 2" xfId="31581"/>
    <cellStyle name="Обычный 3 3 2 2 2 4 3 2 3" xfId="23133"/>
    <cellStyle name="Обычный 3 3 2 2 2 4 3 3" xfId="10460"/>
    <cellStyle name="Обычный 3 3 2 2 2 4 3 3 2" xfId="27357"/>
    <cellStyle name="Обычный 3 3 2 2 2 4 3 4" xfId="18909"/>
    <cellStyle name="Обычный 3 3 2 2 2 4 4" xfId="3420"/>
    <cellStyle name="Обычный 3 3 2 2 2 4 4 2" xfId="7644"/>
    <cellStyle name="Обычный 3 3 2 2 2 4 4 2 2" xfId="16092"/>
    <cellStyle name="Обычный 3 3 2 2 2 4 4 2 2 2" xfId="32989"/>
    <cellStyle name="Обычный 3 3 2 2 2 4 4 2 3" xfId="24541"/>
    <cellStyle name="Обычный 3 3 2 2 2 4 4 3" xfId="11868"/>
    <cellStyle name="Обычный 3 3 2 2 2 4 4 3 2" xfId="28765"/>
    <cellStyle name="Обычный 3 3 2 2 2 4 4 4" xfId="20317"/>
    <cellStyle name="Обычный 3 3 2 2 2 4 5" xfId="4828"/>
    <cellStyle name="Обычный 3 3 2 2 2 4 5 2" xfId="13276"/>
    <cellStyle name="Обычный 3 3 2 2 2 4 5 2 2" xfId="30173"/>
    <cellStyle name="Обычный 3 3 2 2 2 4 5 3" xfId="21725"/>
    <cellStyle name="Обычный 3 3 2 2 2 4 6" xfId="9052"/>
    <cellStyle name="Обычный 3 3 2 2 2 4 6 2" xfId="25949"/>
    <cellStyle name="Обычный 3 3 2 2 2 4 7" xfId="17501"/>
    <cellStyle name="Обычный 3 3 2 2 2 4 8" xfId="34398"/>
    <cellStyle name="Обычный 3 3 2 2 2 5" xfId="955"/>
    <cellStyle name="Обычный 3 3 2 2 2 5 2" xfId="2364"/>
    <cellStyle name="Обычный 3 3 2 2 2 5 2 2" xfId="6588"/>
    <cellStyle name="Обычный 3 3 2 2 2 5 2 2 2" xfId="15036"/>
    <cellStyle name="Обычный 3 3 2 2 2 5 2 2 2 2" xfId="31933"/>
    <cellStyle name="Обычный 3 3 2 2 2 5 2 2 3" xfId="23485"/>
    <cellStyle name="Обычный 3 3 2 2 2 5 2 3" xfId="10812"/>
    <cellStyle name="Обычный 3 3 2 2 2 5 2 3 2" xfId="27709"/>
    <cellStyle name="Обычный 3 3 2 2 2 5 2 4" xfId="19261"/>
    <cellStyle name="Обычный 3 3 2 2 2 5 3" xfId="3772"/>
    <cellStyle name="Обычный 3 3 2 2 2 5 3 2" xfId="7996"/>
    <cellStyle name="Обычный 3 3 2 2 2 5 3 2 2" xfId="16444"/>
    <cellStyle name="Обычный 3 3 2 2 2 5 3 2 2 2" xfId="33341"/>
    <cellStyle name="Обычный 3 3 2 2 2 5 3 2 3" xfId="24893"/>
    <cellStyle name="Обычный 3 3 2 2 2 5 3 3" xfId="12220"/>
    <cellStyle name="Обычный 3 3 2 2 2 5 3 3 2" xfId="29117"/>
    <cellStyle name="Обычный 3 3 2 2 2 5 3 4" xfId="20669"/>
    <cellStyle name="Обычный 3 3 2 2 2 5 4" xfId="5180"/>
    <cellStyle name="Обычный 3 3 2 2 2 5 4 2" xfId="13628"/>
    <cellStyle name="Обычный 3 3 2 2 2 5 4 2 2" xfId="30525"/>
    <cellStyle name="Обычный 3 3 2 2 2 5 4 3" xfId="22077"/>
    <cellStyle name="Обычный 3 3 2 2 2 5 5" xfId="9404"/>
    <cellStyle name="Обычный 3 3 2 2 2 5 5 2" xfId="26301"/>
    <cellStyle name="Обычный 3 3 2 2 2 5 6" xfId="17853"/>
    <cellStyle name="Обычный 3 3 2 2 2 6" xfId="1660"/>
    <cellStyle name="Обычный 3 3 2 2 2 6 2" xfId="5884"/>
    <cellStyle name="Обычный 3 3 2 2 2 6 2 2" xfId="14332"/>
    <cellStyle name="Обычный 3 3 2 2 2 6 2 2 2" xfId="31229"/>
    <cellStyle name="Обычный 3 3 2 2 2 6 2 3" xfId="22781"/>
    <cellStyle name="Обычный 3 3 2 2 2 6 3" xfId="10108"/>
    <cellStyle name="Обычный 3 3 2 2 2 6 3 2" xfId="27005"/>
    <cellStyle name="Обычный 3 3 2 2 2 6 4" xfId="18557"/>
    <cellStyle name="Обычный 3 3 2 2 2 7" xfId="3068"/>
    <cellStyle name="Обычный 3 3 2 2 2 7 2" xfId="7292"/>
    <cellStyle name="Обычный 3 3 2 2 2 7 2 2" xfId="15740"/>
    <cellStyle name="Обычный 3 3 2 2 2 7 2 2 2" xfId="32637"/>
    <cellStyle name="Обычный 3 3 2 2 2 7 2 3" xfId="24189"/>
    <cellStyle name="Обычный 3 3 2 2 2 7 3" xfId="11516"/>
    <cellStyle name="Обычный 3 3 2 2 2 7 3 2" xfId="28413"/>
    <cellStyle name="Обычный 3 3 2 2 2 7 4" xfId="19965"/>
    <cellStyle name="Обычный 3 3 2 2 2 8" xfId="4476"/>
    <cellStyle name="Обычный 3 3 2 2 2 8 2" xfId="12924"/>
    <cellStyle name="Обычный 3 3 2 2 2 8 2 2" xfId="29821"/>
    <cellStyle name="Обычный 3 3 2 2 2 8 3" xfId="21373"/>
    <cellStyle name="Обычный 3 3 2 2 2 9" xfId="8700"/>
    <cellStyle name="Обычный 3 3 2 2 2 9 2" xfId="25597"/>
    <cellStyle name="Обычный 3 3 2 2 3" xfId="172"/>
    <cellStyle name="Обычный 3 3 2 2 3 10" xfId="34050"/>
    <cellStyle name="Обычный 3 3 2 2 3 2" xfId="173"/>
    <cellStyle name="Обычный 3 3 2 2 3 2 2" xfId="581"/>
    <cellStyle name="Обычный 3 3 2 2 3 2 2 2" xfId="1312"/>
    <cellStyle name="Обычный 3 3 2 2 3 2 2 2 2" xfId="2721"/>
    <cellStyle name="Обычный 3 3 2 2 3 2 2 2 2 2" xfId="6945"/>
    <cellStyle name="Обычный 3 3 2 2 3 2 2 2 2 2 2" xfId="15393"/>
    <cellStyle name="Обычный 3 3 2 2 3 2 2 2 2 2 2 2" xfId="32290"/>
    <cellStyle name="Обычный 3 3 2 2 3 2 2 2 2 2 3" xfId="23842"/>
    <cellStyle name="Обычный 3 3 2 2 3 2 2 2 2 3" xfId="11169"/>
    <cellStyle name="Обычный 3 3 2 2 3 2 2 2 2 3 2" xfId="28066"/>
    <cellStyle name="Обычный 3 3 2 2 3 2 2 2 2 4" xfId="19618"/>
    <cellStyle name="Обычный 3 3 2 2 3 2 2 2 3" xfId="4129"/>
    <cellStyle name="Обычный 3 3 2 2 3 2 2 2 3 2" xfId="8353"/>
    <cellStyle name="Обычный 3 3 2 2 3 2 2 2 3 2 2" xfId="16801"/>
    <cellStyle name="Обычный 3 3 2 2 3 2 2 2 3 2 2 2" xfId="33698"/>
    <cellStyle name="Обычный 3 3 2 2 3 2 2 2 3 2 3" xfId="25250"/>
    <cellStyle name="Обычный 3 3 2 2 3 2 2 2 3 3" xfId="12577"/>
    <cellStyle name="Обычный 3 3 2 2 3 2 2 2 3 3 2" xfId="29474"/>
    <cellStyle name="Обычный 3 3 2 2 3 2 2 2 3 4" xfId="21026"/>
    <cellStyle name="Обычный 3 3 2 2 3 2 2 2 4" xfId="5537"/>
    <cellStyle name="Обычный 3 3 2 2 3 2 2 2 4 2" xfId="13985"/>
    <cellStyle name="Обычный 3 3 2 2 3 2 2 2 4 2 2" xfId="30882"/>
    <cellStyle name="Обычный 3 3 2 2 3 2 2 2 4 3" xfId="22434"/>
    <cellStyle name="Обычный 3 3 2 2 3 2 2 2 5" xfId="9761"/>
    <cellStyle name="Обычный 3 3 2 2 3 2 2 2 5 2" xfId="26658"/>
    <cellStyle name="Обычный 3 3 2 2 3 2 2 2 6" xfId="18210"/>
    <cellStyle name="Обычный 3 3 2 2 3 2 2 3" xfId="2017"/>
    <cellStyle name="Обычный 3 3 2 2 3 2 2 3 2" xfId="6241"/>
    <cellStyle name="Обычный 3 3 2 2 3 2 2 3 2 2" xfId="14689"/>
    <cellStyle name="Обычный 3 3 2 2 3 2 2 3 2 2 2" xfId="31586"/>
    <cellStyle name="Обычный 3 3 2 2 3 2 2 3 2 3" xfId="23138"/>
    <cellStyle name="Обычный 3 3 2 2 3 2 2 3 3" xfId="10465"/>
    <cellStyle name="Обычный 3 3 2 2 3 2 2 3 3 2" xfId="27362"/>
    <cellStyle name="Обычный 3 3 2 2 3 2 2 3 4" xfId="18914"/>
    <cellStyle name="Обычный 3 3 2 2 3 2 2 4" xfId="3425"/>
    <cellStyle name="Обычный 3 3 2 2 3 2 2 4 2" xfId="7649"/>
    <cellStyle name="Обычный 3 3 2 2 3 2 2 4 2 2" xfId="16097"/>
    <cellStyle name="Обычный 3 3 2 2 3 2 2 4 2 2 2" xfId="32994"/>
    <cellStyle name="Обычный 3 3 2 2 3 2 2 4 2 3" xfId="24546"/>
    <cellStyle name="Обычный 3 3 2 2 3 2 2 4 3" xfId="11873"/>
    <cellStyle name="Обычный 3 3 2 2 3 2 2 4 3 2" xfId="28770"/>
    <cellStyle name="Обычный 3 3 2 2 3 2 2 4 4" xfId="20322"/>
    <cellStyle name="Обычный 3 3 2 2 3 2 2 5" xfId="4833"/>
    <cellStyle name="Обычный 3 3 2 2 3 2 2 5 2" xfId="13281"/>
    <cellStyle name="Обычный 3 3 2 2 3 2 2 5 2 2" xfId="30178"/>
    <cellStyle name="Обычный 3 3 2 2 3 2 2 5 3" xfId="21730"/>
    <cellStyle name="Обычный 3 3 2 2 3 2 2 6" xfId="9057"/>
    <cellStyle name="Обычный 3 3 2 2 3 2 2 6 2" xfId="25954"/>
    <cellStyle name="Обычный 3 3 2 2 3 2 2 7" xfId="17506"/>
    <cellStyle name="Обычный 3 3 2 2 3 2 2 8" xfId="34403"/>
    <cellStyle name="Обычный 3 3 2 2 3 2 3" xfId="960"/>
    <cellStyle name="Обычный 3 3 2 2 3 2 3 2" xfId="2369"/>
    <cellStyle name="Обычный 3 3 2 2 3 2 3 2 2" xfId="6593"/>
    <cellStyle name="Обычный 3 3 2 2 3 2 3 2 2 2" xfId="15041"/>
    <cellStyle name="Обычный 3 3 2 2 3 2 3 2 2 2 2" xfId="31938"/>
    <cellStyle name="Обычный 3 3 2 2 3 2 3 2 2 3" xfId="23490"/>
    <cellStyle name="Обычный 3 3 2 2 3 2 3 2 3" xfId="10817"/>
    <cellStyle name="Обычный 3 3 2 2 3 2 3 2 3 2" xfId="27714"/>
    <cellStyle name="Обычный 3 3 2 2 3 2 3 2 4" xfId="19266"/>
    <cellStyle name="Обычный 3 3 2 2 3 2 3 3" xfId="3777"/>
    <cellStyle name="Обычный 3 3 2 2 3 2 3 3 2" xfId="8001"/>
    <cellStyle name="Обычный 3 3 2 2 3 2 3 3 2 2" xfId="16449"/>
    <cellStyle name="Обычный 3 3 2 2 3 2 3 3 2 2 2" xfId="33346"/>
    <cellStyle name="Обычный 3 3 2 2 3 2 3 3 2 3" xfId="24898"/>
    <cellStyle name="Обычный 3 3 2 2 3 2 3 3 3" xfId="12225"/>
    <cellStyle name="Обычный 3 3 2 2 3 2 3 3 3 2" xfId="29122"/>
    <cellStyle name="Обычный 3 3 2 2 3 2 3 3 4" xfId="20674"/>
    <cellStyle name="Обычный 3 3 2 2 3 2 3 4" xfId="5185"/>
    <cellStyle name="Обычный 3 3 2 2 3 2 3 4 2" xfId="13633"/>
    <cellStyle name="Обычный 3 3 2 2 3 2 3 4 2 2" xfId="30530"/>
    <cellStyle name="Обычный 3 3 2 2 3 2 3 4 3" xfId="22082"/>
    <cellStyle name="Обычный 3 3 2 2 3 2 3 5" xfId="9409"/>
    <cellStyle name="Обычный 3 3 2 2 3 2 3 5 2" xfId="26306"/>
    <cellStyle name="Обычный 3 3 2 2 3 2 3 6" xfId="17858"/>
    <cellStyle name="Обычный 3 3 2 2 3 2 4" xfId="1665"/>
    <cellStyle name="Обычный 3 3 2 2 3 2 4 2" xfId="5889"/>
    <cellStyle name="Обычный 3 3 2 2 3 2 4 2 2" xfId="14337"/>
    <cellStyle name="Обычный 3 3 2 2 3 2 4 2 2 2" xfId="31234"/>
    <cellStyle name="Обычный 3 3 2 2 3 2 4 2 3" xfId="22786"/>
    <cellStyle name="Обычный 3 3 2 2 3 2 4 3" xfId="10113"/>
    <cellStyle name="Обычный 3 3 2 2 3 2 4 3 2" xfId="27010"/>
    <cellStyle name="Обычный 3 3 2 2 3 2 4 4" xfId="18562"/>
    <cellStyle name="Обычный 3 3 2 2 3 2 5" xfId="3073"/>
    <cellStyle name="Обычный 3 3 2 2 3 2 5 2" xfId="7297"/>
    <cellStyle name="Обычный 3 3 2 2 3 2 5 2 2" xfId="15745"/>
    <cellStyle name="Обычный 3 3 2 2 3 2 5 2 2 2" xfId="32642"/>
    <cellStyle name="Обычный 3 3 2 2 3 2 5 2 3" xfId="24194"/>
    <cellStyle name="Обычный 3 3 2 2 3 2 5 3" xfId="11521"/>
    <cellStyle name="Обычный 3 3 2 2 3 2 5 3 2" xfId="28418"/>
    <cellStyle name="Обычный 3 3 2 2 3 2 5 4" xfId="19970"/>
    <cellStyle name="Обычный 3 3 2 2 3 2 6" xfId="4481"/>
    <cellStyle name="Обычный 3 3 2 2 3 2 6 2" xfId="12929"/>
    <cellStyle name="Обычный 3 3 2 2 3 2 6 2 2" xfId="29826"/>
    <cellStyle name="Обычный 3 3 2 2 3 2 6 3" xfId="21378"/>
    <cellStyle name="Обычный 3 3 2 2 3 2 7" xfId="8705"/>
    <cellStyle name="Обычный 3 3 2 2 3 2 7 2" xfId="25602"/>
    <cellStyle name="Обычный 3 3 2 2 3 2 8" xfId="17154"/>
    <cellStyle name="Обычный 3 3 2 2 3 2 9" xfId="34051"/>
    <cellStyle name="Обычный 3 3 2 2 3 3" xfId="580"/>
    <cellStyle name="Обычный 3 3 2 2 3 3 2" xfId="1311"/>
    <cellStyle name="Обычный 3 3 2 2 3 3 2 2" xfId="2720"/>
    <cellStyle name="Обычный 3 3 2 2 3 3 2 2 2" xfId="6944"/>
    <cellStyle name="Обычный 3 3 2 2 3 3 2 2 2 2" xfId="15392"/>
    <cellStyle name="Обычный 3 3 2 2 3 3 2 2 2 2 2" xfId="32289"/>
    <cellStyle name="Обычный 3 3 2 2 3 3 2 2 2 3" xfId="23841"/>
    <cellStyle name="Обычный 3 3 2 2 3 3 2 2 3" xfId="11168"/>
    <cellStyle name="Обычный 3 3 2 2 3 3 2 2 3 2" xfId="28065"/>
    <cellStyle name="Обычный 3 3 2 2 3 3 2 2 4" xfId="19617"/>
    <cellStyle name="Обычный 3 3 2 2 3 3 2 3" xfId="4128"/>
    <cellStyle name="Обычный 3 3 2 2 3 3 2 3 2" xfId="8352"/>
    <cellStyle name="Обычный 3 3 2 2 3 3 2 3 2 2" xfId="16800"/>
    <cellStyle name="Обычный 3 3 2 2 3 3 2 3 2 2 2" xfId="33697"/>
    <cellStyle name="Обычный 3 3 2 2 3 3 2 3 2 3" xfId="25249"/>
    <cellStyle name="Обычный 3 3 2 2 3 3 2 3 3" xfId="12576"/>
    <cellStyle name="Обычный 3 3 2 2 3 3 2 3 3 2" xfId="29473"/>
    <cellStyle name="Обычный 3 3 2 2 3 3 2 3 4" xfId="21025"/>
    <cellStyle name="Обычный 3 3 2 2 3 3 2 4" xfId="5536"/>
    <cellStyle name="Обычный 3 3 2 2 3 3 2 4 2" xfId="13984"/>
    <cellStyle name="Обычный 3 3 2 2 3 3 2 4 2 2" xfId="30881"/>
    <cellStyle name="Обычный 3 3 2 2 3 3 2 4 3" xfId="22433"/>
    <cellStyle name="Обычный 3 3 2 2 3 3 2 5" xfId="9760"/>
    <cellStyle name="Обычный 3 3 2 2 3 3 2 5 2" xfId="26657"/>
    <cellStyle name="Обычный 3 3 2 2 3 3 2 6" xfId="18209"/>
    <cellStyle name="Обычный 3 3 2 2 3 3 3" xfId="2016"/>
    <cellStyle name="Обычный 3 3 2 2 3 3 3 2" xfId="6240"/>
    <cellStyle name="Обычный 3 3 2 2 3 3 3 2 2" xfId="14688"/>
    <cellStyle name="Обычный 3 3 2 2 3 3 3 2 2 2" xfId="31585"/>
    <cellStyle name="Обычный 3 3 2 2 3 3 3 2 3" xfId="23137"/>
    <cellStyle name="Обычный 3 3 2 2 3 3 3 3" xfId="10464"/>
    <cellStyle name="Обычный 3 3 2 2 3 3 3 3 2" xfId="27361"/>
    <cellStyle name="Обычный 3 3 2 2 3 3 3 4" xfId="18913"/>
    <cellStyle name="Обычный 3 3 2 2 3 3 4" xfId="3424"/>
    <cellStyle name="Обычный 3 3 2 2 3 3 4 2" xfId="7648"/>
    <cellStyle name="Обычный 3 3 2 2 3 3 4 2 2" xfId="16096"/>
    <cellStyle name="Обычный 3 3 2 2 3 3 4 2 2 2" xfId="32993"/>
    <cellStyle name="Обычный 3 3 2 2 3 3 4 2 3" xfId="24545"/>
    <cellStyle name="Обычный 3 3 2 2 3 3 4 3" xfId="11872"/>
    <cellStyle name="Обычный 3 3 2 2 3 3 4 3 2" xfId="28769"/>
    <cellStyle name="Обычный 3 3 2 2 3 3 4 4" xfId="20321"/>
    <cellStyle name="Обычный 3 3 2 2 3 3 5" xfId="4832"/>
    <cellStyle name="Обычный 3 3 2 2 3 3 5 2" xfId="13280"/>
    <cellStyle name="Обычный 3 3 2 2 3 3 5 2 2" xfId="30177"/>
    <cellStyle name="Обычный 3 3 2 2 3 3 5 3" xfId="21729"/>
    <cellStyle name="Обычный 3 3 2 2 3 3 6" xfId="9056"/>
    <cellStyle name="Обычный 3 3 2 2 3 3 6 2" xfId="25953"/>
    <cellStyle name="Обычный 3 3 2 2 3 3 7" xfId="17505"/>
    <cellStyle name="Обычный 3 3 2 2 3 3 8" xfId="34402"/>
    <cellStyle name="Обычный 3 3 2 2 3 4" xfId="959"/>
    <cellStyle name="Обычный 3 3 2 2 3 4 2" xfId="2368"/>
    <cellStyle name="Обычный 3 3 2 2 3 4 2 2" xfId="6592"/>
    <cellStyle name="Обычный 3 3 2 2 3 4 2 2 2" xfId="15040"/>
    <cellStyle name="Обычный 3 3 2 2 3 4 2 2 2 2" xfId="31937"/>
    <cellStyle name="Обычный 3 3 2 2 3 4 2 2 3" xfId="23489"/>
    <cellStyle name="Обычный 3 3 2 2 3 4 2 3" xfId="10816"/>
    <cellStyle name="Обычный 3 3 2 2 3 4 2 3 2" xfId="27713"/>
    <cellStyle name="Обычный 3 3 2 2 3 4 2 4" xfId="19265"/>
    <cellStyle name="Обычный 3 3 2 2 3 4 3" xfId="3776"/>
    <cellStyle name="Обычный 3 3 2 2 3 4 3 2" xfId="8000"/>
    <cellStyle name="Обычный 3 3 2 2 3 4 3 2 2" xfId="16448"/>
    <cellStyle name="Обычный 3 3 2 2 3 4 3 2 2 2" xfId="33345"/>
    <cellStyle name="Обычный 3 3 2 2 3 4 3 2 3" xfId="24897"/>
    <cellStyle name="Обычный 3 3 2 2 3 4 3 3" xfId="12224"/>
    <cellStyle name="Обычный 3 3 2 2 3 4 3 3 2" xfId="29121"/>
    <cellStyle name="Обычный 3 3 2 2 3 4 3 4" xfId="20673"/>
    <cellStyle name="Обычный 3 3 2 2 3 4 4" xfId="5184"/>
    <cellStyle name="Обычный 3 3 2 2 3 4 4 2" xfId="13632"/>
    <cellStyle name="Обычный 3 3 2 2 3 4 4 2 2" xfId="30529"/>
    <cellStyle name="Обычный 3 3 2 2 3 4 4 3" xfId="22081"/>
    <cellStyle name="Обычный 3 3 2 2 3 4 5" xfId="9408"/>
    <cellStyle name="Обычный 3 3 2 2 3 4 5 2" xfId="26305"/>
    <cellStyle name="Обычный 3 3 2 2 3 4 6" xfId="17857"/>
    <cellStyle name="Обычный 3 3 2 2 3 5" xfId="1664"/>
    <cellStyle name="Обычный 3 3 2 2 3 5 2" xfId="5888"/>
    <cellStyle name="Обычный 3 3 2 2 3 5 2 2" xfId="14336"/>
    <cellStyle name="Обычный 3 3 2 2 3 5 2 2 2" xfId="31233"/>
    <cellStyle name="Обычный 3 3 2 2 3 5 2 3" xfId="22785"/>
    <cellStyle name="Обычный 3 3 2 2 3 5 3" xfId="10112"/>
    <cellStyle name="Обычный 3 3 2 2 3 5 3 2" xfId="27009"/>
    <cellStyle name="Обычный 3 3 2 2 3 5 4" xfId="18561"/>
    <cellStyle name="Обычный 3 3 2 2 3 6" xfId="3072"/>
    <cellStyle name="Обычный 3 3 2 2 3 6 2" xfId="7296"/>
    <cellStyle name="Обычный 3 3 2 2 3 6 2 2" xfId="15744"/>
    <cellStyle name="Обычный 3 3 2 2 3 6 2 2 2" xfId="32641"/>
    <cellStyle name="Обычный 3 3 2 2 3 6 2 3" xfId="24193"/>
    <cellStyle name="Обычный 3 3 2 2 3 6 3" xfId="11520"/>
    <cellStyle name="Обычный 3 3 2 2 3 6 3 2" xfId="28417"/>
    <cellStyle name="Обычный 3 3 2 2 3 6 4" xfId="19969"/>
    <cellStyle name="Обычный 3 3 2 2 3 7" xfId="4480"/>
    <cellStyle name="Обычный 3 3 2 2 3 7 2" xfId="12928"/>
    <cellStyle name="Обычный 3 3 2 2 3 7 2 2" xfId="29825"/>
    <cellStyle name="Обычный 3 3 2 2 3 7 3" xfId="21377"/>
    <cellStyle name="Обычный 3 3 2 2 3 8" xfId="8704"/>
    <cellStyle name="Обычный 3 3 2 2 3 8 2" xfId="25601"/>
    <cellStyle name="Обычный 3 3 2 2 3 9" xfId="17153"/>
    <cellStyle name="Обычный 3 3 2 2 4" xfId="174"/>
    <cellStyle name="Обычный 3 3 2 2 4 2" xfId="582"/>
    <cellStyle name="Обычный 3 3 2 2 4 2 2" xfId="1313"/>
    <cellStyle name="Обычный 3 3 2 2 4 2 2 2" xfId="2722"/>
    <cellStyle name="Обычный 3 3 2 2 4 2 2 2 2" xfId="6946"/>
    <cellStyle name="Обычный 3 3 2 2 4 2 2 2 2 2" xfId="15394"/>
    <cellStyle name="Обычный 3 3 2 2 4 2 2 2 2 2 2" xfId="32291"/>
    <cellStyle name="Обычный 3 3 2 2 4 2 2 2 2 3" xfId="23843"/>
    <cellStyle name="Обычный 3 3 2 2 4 2 2 2 3" xfId="11170"/>
    <cellStyle name="Обычный 3 3 2 2 4 2 2 2 3 2" xfId="28067"/>
    <cellStyle name="Обычный 3 3 2 2 4 2 2 2 4" xfId="19619"/>
    <cellStyle name="Обычный 3 3 2 2 4 2 2 3" xfId="4130"/>
    <cellStyle name="Обычный 3 3 2 2 4 2 2 3 2" xfId="8354"/>
    <cellStyle name="Обычный 3 3 2 2 4 2 2 3 2 2" xfId="16802"/>
    <cellStyle name="Обычный 3 3 2 2 4 2 2 3 2 2 2" xfId="33699"/>
    <cellStyle name="Обычный 3 3 2 2 4 2 2 3 2 3" xfId="25251"/>
    <cellStyle name="Обычный 3 3 2 2 4 2 2 3 3" xfId="12578"/>
    <cellStyle name="Обычный 3 3 2 2 4 2 2 3 3 2" xfId="29475"/>
    <cellStyle name="Обычный 3 3 2 2 4 2 2 3 4" xfId="21027"/>
    <cellStyle name="Обычный 3 3 2 2 4 2 2 4" xfId="5538"/>
    <cellStyle name="Обычный 3 3 2 2 4 2 2 4 2" xfId="13986"/>
    <cellStyle name="Обычный 3 3 2 2 4 2 2 4 2 2" xfId="30883"/>
    <cellStyle name="Обычный 3 3 2 2 4 2 2 4 3" xfId="22435"/>
    <cellStyle name="Обычный 3 3 2 2 4 2 2 5" xfId="9762"/>
    <cellStyle name="Обычный 3 3 2 2 4 2 2 5 2" xfId="26659"/>
    <cellStyle name="Обычный 3 3 2 2 4 2 2 6" xfId="18211"/>
    <cellStyle name="Обычный 3 3 2 2 4 2 3" xfId="2018"/>
    <cellStyle name="Обычный 3 3 2 2 4 2 3 2" xfId="6242"/>
    <cellStyle name="Обычный 3 3 2 2 4 2 3 2 2" xfId="14690"/>
    <cellStyle name="Обычный 3 3 2 2 4 2 3 2 2 2" xfId="31587"/>
    <cellStyle name="Обычный 3 3 2 2 4 2 3 2 3" xfId="23139"/>
    <cellStyle name="Обычный 3 3 2 2 4 2 3 3" xfId="10466"/>
    <cellStyle name="Обычный 3 3 2 2 4 2 3 3 2" xfId="27363"/>
    <cellStyle name="Обычный 3 3 2 2 4 2 3 4" xfId="18915"/>
    <cellStyle name="Обычный 3 3 2 2 4 2 4" xfId="3426"/>
    <cellStyle name="Обычный 3 3 2 2 4 2 4 2" xfId="7650"/>
    <cellStyle name="Обычный 3 3 2 2 4 2 4 2 2" xfId="16098"/>
    <cellStyle name="Обычный 3 3 2 2 4 2 4 2 2 2" xfId="32995"/>
    <cellStyle name="Обычный 3 3 2 2 4 2 4 2 3" xfId="24547"/>
    <cellStyle name="Обычный 3 3 2 2 4 2 4 3" xfId="11874"/>
    <cellStyle name="Обычный 3 3 2 2 4 2 4 3 2" xfId="28771"/>
    <cellStyle name="Обычный 3 3 2 2 4 2 4 4" xfId="20323"/>
    <cellStyle name="Обычный 3 3 2 2 4 2 5" xfId="4834"/>
    <cellStyle name="Обычный 3 3 2 2 4 2 5 2" xfId="13282"/>
    <cellStyle name="Обычный 3 3 2 2 4 2 5 2 2" xfId="30179"/>
    <cellStyle name="Обычный 3 3 2 2 4 2 5 3" xfId="21731"/>
    <cellStyle name="Обычный 3 3 2 2 4 2 6" xfId="9058"/>
    <cellStyle name="Обычный 3 3 2 2 4 2 6 2" xfId="25955"/>
    <cellStyle name="Обычный 3 3 2 2 4 2 7" xfId="17507"/>
    <cellStyle name="Обычный 3 3 2 2 4 2 8" xfId="34404"/>
    <cellStyle name="Обычный 3 3 2 2 4 3" xfId="961"/>
    <cellStyle name="Обычный 3 3 2 2 4 3 2" xfId="2370"/>
    <cellStyle name="Обычный 3 3 2 2 4 3 2 2" xfId="6594"/>
    <cellStyle name="Обычный 3 3 2 2 4 3 2 2 2" xfId="15042"/>
    <cellStyle name="Обычный 3 3 2 2 4 3 2 2 2 2" xfId="31939"/>
    <cellStyle name="Обычный 3 3 2 2 4 3 2 2 3" xfId="23491"/>
    <cellStyle name="Обычный 3 3 2 2 4 3 2 3" xfId="10818"/>
    <cellStyle name="Обычный 3 3 2 2 4 3 2 3 2" xfId="27715"/>
    <cellStyle name="Обычный 3 3 2 2 4 3 2 4" xfId="19267"/>
    <cellStyle name="Обычный 3 3 2 2 4 3 3" xfId="3778"/>
    <cellStyle name="Обычный 3 3 2 2 4 3 3 2" xfId="8002"/>
    <cellStyle name="Обычный 3 3 2 2 4 3 3 2 2" xfId="16450"/>
    <cellStyle name="Обычный 3 3 2 2 4 3 3 2 2 2" xfId="33347"/>
    <cellStyle name="Обычный 3 3 2 2 4 3 3 2 3" xfId="24899"/>
    <cellStyle name="Обычный 3 3 2 2 4 3 3 3" xfId="12226"/>
    <cellStyle name="Обычный 3 3 2 2 4 3 3 3 2" xfId="29123"/>
    <cellStyle name="Обычный 3 3 2 2 4 3 3 4" xfId="20675"/>
    <cellStyle name="Обычный 3 3 2 2 4 3 4" xfId="5186"/>
    <cellStyle name="Обычный 3 3 2 2 4 3 4 2" xfId="13634"/>
    <cellStyle name="Обычный 3 3 2 2 4 3 4 2 2" xfId="30531"/>
    <cellStyle name="Обычный 3 3 2 2 4 3 4 3" xfId="22083"/>
    <cellStyle name="Обычный 3 3 2 2 4 3 5" xfId="9410"/>
    <cellStyle name="Обычный 3 3 2 2 4 3 5 2" xfId="26307"/>
    <cellStyle name="Обычный 3 3 2 2 4 3 6" xfId="17859"/>
    <cellStyle name="Обычный 3 3 2 2 4 4" xfId="1666"/>
    <cellStyle name="Обычный 3 3 2 2 4 4 2" xfId="5890"/>
    <cellStyle name="Обычный 3 3 2 2 4 4 2 2" xfId="14338"/>
    <cellStyle name="Обычный 3 3 2 2 4 4 2 2 2" xfId="31235"/>
    <cellStyle name="Обычный 3 3 2 2 4 4 2 3" xfId="22787"/>
    <cellStyle name="Обычный 3 3 2 2 4 4 3" xfId="10114"/>
    <cellStyle name="Обычный 3 3 2 2 4 4 3 2" xfId="27011"/>
    <cellStyle name="Обычный 3 3 2 2 4 4 4" xfId="18563"/>
    <cellStyle name="Обычный 3 3 2 2 4 5" xfId="3074"/>
    <cellStyle name="Обычный 3 3 2 2 4 5 2" xfId="7298"/>
    <cellStyle name="Обычный 3 3 2 2 4 5 2 2" xfId="15746"/>
    <cellStyle name="Обычный 3 3 2 2 4 5 2 2 2" xfId="32643"/>
    <cellStyle name="Обычный 3 3 2 2 4 5 2 3" xfId="24195"/>
    <cellStyle name="Обычный 3 3 2 2 4 5 3" xfId="11522"/>
    <cellStyle name="Обычный 3 3 2 2 4 5 3 2" xfId="28419"/>
    <cellStyle name="Обычный 3 3 2 2 4 5 4" xfId="19971"/>
    <cellStyle name="Обычный 3 3 2 2 4 6" xfId="4482"/>
    <cellStyle name="Обычный 3 3 2 2 4 6 2" xfId="12930"/>
    <cellStyle name="Обычный 3 3 2 2 4 6 2 2" xfId="29827"/>
    <cellStyle name="Обычный 3 3 2 2 4 6 3" xfId="21379"/>
    <cellStyle name="Обычный 3 3 2 2 4 7" xfId="8706"/>
    <cellStyle name="Обычный 3 3 2 2 4 7 2" xfId="25603"/>
    <cellStyle name="Обычный 3 3 2 2 4 8" xfId="17155"/>
    <cellStyle name="Обычный 3 3 2 2 4 9" xfId="34052"/>
    <cellStyle name="Обычный 3 3 2 2 5" xfId="575"/>
    <cellStyle name="Обычный 3 3 2 2 5 2" xfId="1306"/>
    <cellStyle name="Обычный 3 3 2 2 5 2 2" xfId="2715"/>
    <cellStyle name="Обычный 3 3 2 2 5 2 2 2" xfId="6939"/>
    <cellStyle name="Обычный 3 3 2 2 5 2 2 2 2" xfId="15387"/>
    <cellStyle name="Обычный 3 3 2 2 5 2 2 2 2 2" xfId="32284"/>
    <cellStyle name="Обычный 3 3 2 2 5 2 2 2 3" xfId="23836"/>
    <cellStyle name="Обычный 3 3 2 2 5 2 2 3" xfId="11163"/>
    <cellStyle name="Обычный 3 3 2 2 5 2 2 3 2" xfId="28060"/>
    <cellStyle name="Обычный 3 3 2 2 5 2 2 4" xfId="19612"/>
    <cellStyle name="Обычный 3 3 2 2 5 2 3" xfId="4123"/>
    <cellStyle name="Обычный 3 3 2 2 5 2 3 2" xfId="8347"/>
    <cellStyle name="Обычный 3 3 2 2 5 2 3 2 2" xfId="16795"/>
    <cellStyle name="Обычный 3 3 2 2 5 2 3 2 2 2" xfId="33692"/>
    <cellStyle name="Обычный 3 3 2 2 5 2 3 2 3" xfId="25244"/>
    <cellStyle name="Обычный 3 3 2 2 5 2 3 3" xfId="12571"/>
    <cellStyle name="Обычный 3 3 2 2 5 2 3 3 2" xfId="29468"/>
    <cellStyle name="Обычный 3 3 2 2 5 2 3 4" xfId="21020"/>
    <cellStyle name="Обычный 3 3 2 2 5 2 4" xfId="5531"/>
    <cellStyle name="Обычный 3 3 2 2 5 2 4 2" xfId="13979"/>
    <cellStyle name="Обычный 3 3 2 2 5 2 4 2 2" xfId="30876"/>
    <cellStyle name="Обычный 3 3 2 2 5 2 4 3" xfId="22428"/>
    <cellStyle name="Обычный 3 3 2 2 5 2 5" xfId="9755"/>
    <cellStyle name="Обычный 3 3 2 2 5 2 5 2" xfId="26652"/>
    <cellStyle name="Обычный 3 3 2 2 5 2 6" xfId="18204"/>
    <cellStyle name="Обычный 3 3 2 2 5 3" xfId="2011"/>
    <cellStyle name="Обычный 3 3 2 2 5 3 2" xfId="6235"/>
    <cellStyle name="Обычный 3 3 2 2 5 3 2 2" xfId="14683"/>
    <cellStyle name="Обычный 3 3 2 2 5 3 2 2 2" xfId="31580"/>
    <cellStyle name="Обычный 3 3 2 2 5 3 2 3" xfId="23132"/>
    <cellStyle name="Обычный 3 3 2 2 5 3 3" xfId="10459"/>
    <cellStyle name="Обычный 3 3 2 2 5 3 3 2" xfId="27356"/>
    <cellStyle name="Обычный 3 3 2 2 5 3 4" xfId="18908"/>
    <cellStyle name="Обычный 3 3 2 2 5 4" xfId="3419"/>
    <cellStyle name="Обычный 3 3 2 2 5 4 2" xfId="7643"/>
    <cellStyle name="Обычный 3 3 2 2 5 4 2 2" xfId="16091"/>
    <cellStyle name="Обычный 3 3 2 2 5 4 2 2 2" xfId="32988"/>
    <cellStyle name="Обычный 3 3 2 2 5 4 2 3" xfId="24540"/>
    <cellStyle name="Обычный 3 3 2 2 5 4 3" xfId="11867"/>
    <cellStyle name="Обычный 3 3 2 2 5 4 3 2" xfId="28764"/>
    <cellStyle name="Обычный 3 3 2 2 5 4 4" xfId="20316"/>
    <cellStyle name="Обычный 3 3 2 2 5 5" xfId="4827"/>
    <cellStyle name="Обычный 3 3 2 2 5 5 2" xfId="13275"/>
    <cellStyle name="Обычный 3 3 2 2 5 5 2 2" xfId="30172"/>
    <cellStyle name="Обычный 3 3 2 2 5 5 3" xfId="21724"/>
    <cellStyle name="Обычный 3 3 2 2 5 6" xfId="9051"/>
    <cellStyle name="Обычный 3 3 2 2 5 6 2" xfId="25948"/>
    <cellStyle name="Обычный 3 3 2 2 5 7" xfId="17500"/>
    <cellStyle name="Обычный 3 3 2 2 5 8" xfId="34397"/>
    <cellStyle name="Обычный 3 3 2 2 6" xfId="954"/>
    <cellStyle name="Обычный 3 3 2 2 6 2" xfId="2363"/>
    <cellStyle name="Обычный 3 3 2 2 6 2 2" xfId="6587"/>
    <cellStyle name="Обычный 3 3 2 2 6 2 2 2" xfId="15035"/>
    <cellStyle name="Обычный 3 3 2 2 6 2 2 2 2" xfId="31932"/>
    <cellStyle name="Обычный 3 3 2 2 6 2 2 3" xfId="23484"/>
    <cellStyle name="Обычный 3 3 2 2 6 2 3" xfId="10811"/>
    <cellStyle name="Обычный 3 3 2 2 6 2 3 2" xfId="27708"/>
    <cellStyle name="Обычный 3 3 2 2 6 2 4" xfId="19260"/>
    <cellStyle name="Обычный 3 3 2 2 6 3" xfId="3771"/>
    <cellStyle name="Обычный 3 3 2 2 6 3 2" xfId="7995"/>
    <cellStyle name="Обычный 3 3 2 2 6 3 2 2" xfId="16443"/>
    <cellStyle name="Обычный 3 3 2 2 6 3 2 2 2" xfId="33340"/>
    <cellStyle name="Обычный 3 3 2 2 6 3 2 3" xfId="24892"/>
    <cellStyle name="Обычный 3 3 2 2 6 3 3" xfId="12219"/>
    <cellStyle name="Обычный 3 3 2 2 6 3 3 2" xfId="29116"/>
    <cellStyle name="Обычный 3 3 2 2 6 3 4" xfId="20668"/>
    <cellStyle name="Обычный 3 3 2 2 6 4" xfId="5179"/>
    <cellStyle name="Обычный 3 3 2 2 6 4 2" xfId="13627"/>
    <cellStyle name="Обычный 3 3 2 2 6 4 2 2" xfId="30524"/>
    <cellStyle name="Обычный 3 3 2 2 6 4 3" xfId="22076"/>
    <cellStyle name="Обычный 3 3 2 2 6 5" xfId="9403"/>
    <cellStyle name="Обычный 3 3 2 2 6 5 2" xfId="26300"/>
    <cellStyle name="Обычный 3 3 2 2 6 6" xfId="17852"/>
    <cellStyle name="Обычный 3 3 2 2 7" xfId="1659"/>
    <cellStyle name="Обычный 3 3 2 2 7 2" xfId="5883"/>
    <cellStyle name="Обычный 3 3 2 2 7 2 2" xfId="14331"/>
    <cellStyle name="Обычный 3 3 2 2 7 2 2 2" xfId="31228"/>
    <cellStyle name="Обычный 3 3 2 2 7 2 3" xfId="22780"/>
    <cellStyle name="Обычный 3 3 2 2 7 3" xfId="10107"/>
    <cellStyle name="Обычный 3 3 2 2 7 3 2" xfId="27004"/>
    <cellStyle name="Обычный 3 3 2 2 7 4" xfId="18556"/>
    <cellStyle name="Обычный 3 3 2 2 8" xfId="3067"/>
    <cellStyle name="Обычный 3 3 2 2 8 2" xfId="7291"/>
    <cellStyle name="Обычный 3 3 2 2 8 2 2" xfId="15739"/>
    <cellStyle name="Обычный 3 3 2 2 8 2 2 2" xfId="32636"/>
    <cellStyle name="Обычный 3 3 2 2 8 2 3" xfId="24188"/>
    <cellStyle name="Обычный 3 3 2 2 8 3" xfId="11515"/>
    <cellStyle name="Обычный 3 3 2 2 8 3 2" xfId="28412"/>
    <cellStyle name="Обычный 3 3 2 2 8 4" xfId="19964"/>
    <cellStyle name="Обычный 3 3 2 2 9" xfId="4475"/>
    <cellStyle name="Обычный 3 3 2 2 9 2" xfId="12923"/>
    <cellStyle name="Обычный 3 3 2 2 9 2 2" xfId="29820"/>
    <cellStyle name="Обычный 3 3 2 2 9 3" xfId="21372"/>
    <cellStyle name="Обычный 3 3 2 3" xfId="175"/>
    <cellStyle name="Обычный 3 3 2 3 10" xfId="17156"/>
    <cellStyle name="Обычный 3 3 2 3 11" xfId="34053"/>
    <cellStyle name="Обычный 3 3 2 3 2" xfId="176"/>
    <cellStyle name="Обычный 3 3 2 3 2 10" xfId="34054"/>
    <cellStyle name="Обычный 3 3 2 3 2 2" xfId="177"/>
    <cellStyle name="Обычный 3 3 2 3 2 2 2" xfId="585"/>
    <cellStyle name="Обычный 3 3 2 3 2 2 2 2" xfId="1316"/>
    <cellStyle name="Обычный 3 3 2 3 2 2 2 2 2" xfId="2725"/>
    <cellStyle name="Обычный 3 3 2 3 2 2 2 2 2 2" xfId="6949"/>
    <cellStyle name="Обычный 3 3 2 3 2 2 2 2 2 2 2" xfId="15397"/>
    <cellStyle name="Обычный 3 3 2 3 2 2 2 2 2 2 2 2" xfId="32294"/>
    <cellStyle name="Обычный 3 3 2 3 2 2 2 2 2 2 3" xfId="23846"/>
    <cellStyle name="Обычный 3 3 2 3 2 2 2 2 2 3" xfId="11173"/>
    <cellStyle name="Обычный 3 3 2 3 2 2 2 2 2 3 2" xfId="28070"/>
    <cellStyle name="Обычный 3 3 2 3 2 2 2 2 2 4" xfId="19622"/>
    <cellStyle name="Обычный 3 3 2 3 2 2 2 2 3" xfId="4133"/>
    <cellStyle name="Обычный 3 3 2 3 2 2 2 2 3 2" xfId="8357"/>
    <cellStyle name="Обычный 3 3 2 3 2 2 2 2 3 2 2" xfId="16805"/>
    <cellStyle name="Обычный 3 3 2 3 2 2 2 2 3 2 2 2" xfId="33702"/>
    <cellStyle name="Обычный 3 3 2 3 2 2 2 2 3 2 3" xfId="25254"/>
    <cellStyle name="Обычный 3 3 2 3 2 2 2 2 3 3" xfId="12581"/>
    <cellStyle name="Обычный 3 3 2 3 2 2 2 2 3 3 2" xfId="29478"/>
    <cellStyle name="Обычный 3 3 2 3 2 2 2 2 3 4" xfId="21030"/>
    <cellStyle name="Обычный 3 3 2 3 2 2 2 2 4" xfId="5541"/>
    <cellStyle name="Обычный 3 3 2 3 2 2 2 2 4 2" xfId="13989"/>
    <cellStyle name="Обычный 3 3 2 3 2 2 2 2 4 2 2" xfId="30886"/>
    <cellStyle name="Обычный 3 3 2 3 2 2 2 2 4 3" xfId="22438"/>
    <cellStyle name="Обычный 3 3 2 3 2 2 2 2 5" xfId="9765"/>
    <cellStyle name="Обычный 3 3 2 3 2 2 2 2 5 2" xfId="26662"/>
    <cellStyle name="Обычный 3 3 2 3 2 2 2 2 6" xfId="18214"/>
    <cellStyle name="Обычный 3 3 2 3 2 2 2 3" xfId="2021"/>
    <cellStyle name="Обычный 3 3 2 3 2 2 2 3 2" xfId="6245"/>
    <cellStyle name="Обычный 3 3 2 3 2 2 2 3 2 2" xfId="14693"/>
    <cellStyle name="Обычный 3 3 2 3 2 2 2 3 2 2 2" xfId="31590"/>
    <cellStyle name="Обычный 3 3 2 3 2 2 2 3 2 3" xfId="23142"/>
    <cellStyle name="Обычный 3 3 2 3 2 2 2 3 3" xfId="10469"/>
    <cellStyle name="Обычный 3 3 2 3 2 2 2 3 3 2" xfId="27366"/>
    <cellStyle name="Обычный 3 3 2 3 2 2 2 3 4" xfId="18918"/>
    <cellStyle name="Обычный 3 3 2 3 2 2 2 4" xfId="3429"/>
    <cellStyle name="Обычный 3 3 2 3 2 2 2 4 2" xfId="7653"/>
    <cellStyle name="Обычный 3 3 2 3 2 2 2 4 2 2" xfId="16101"/>
    <cellStyle name="Обычный 3 3 2 3 2 2 2 4 2 2 2" xfId="32998"/>
    <cellStyle name="Обычный 3 3 2 3 2 2 2 4 2 3" xfId="24550"/>
    <cellStyle name="Обычный 3 3 2 3 2 2 2 4 3" xfId="11877"/>
    <cellStyle name="Обычный 3 3 2 3 2 2 2 4 3 2" xfId="28774"/>
    <cellStyle name="Обычный 3 3 2 3 2 2 2 4 4" xfId="20326"/>
    <cellStyle name="Обычный 3 3 2 3 2 2 2 5" xfId="4837"/>
    <cellStyle name="Обычный 3 3 2 3 2 2 2 5 2" xfId="13285"/>
    <cellStyle name="Обычный 3 3 2 3 2 2 2 5 2 2" xfId="30182"/>
    <cellStyle name="Обычный 3 3 2 3 2 2 2 5 3" xfId="21734"/>
    <cellStyle name="Обычный 3 3 2 3 2 2 2 6" xfId="9061"/>
    <cellStyle name="Обычный 3 3 2 3 2 2 2 6 2" xfId="25958"/>
    <cellStyle name="Обычный 3 3 2 3 2 2 2 7" xfId="17510"/>
    <cellStyle name="Обычный 3 3 2 3 2 2 2 8" xfId="34407"/>
    <cellStyle name="Обычный 3 3 2 3 2 2 3" xfId="964"/>
    <cellStyle name="Обычный 3 3 2 3 2 2 3 2" xfId="2373"/>
    <cellStyle name="Обычный 3 3 2 3 2 2 3 2 2" xfId="6597"/>
    <cellStyle name="Обычный 3 3 2 3 2 2 3 2 2 2" xfId="15045"/>
    <cellStyle name="Обычный 3 3 2 3 2 2 3 2 2 2 2" xfId="31942"/>
    <cellStyle name="Обычный 3 3 2 3 2 2 3 2 2 3" xfId="23494"/>
    <cellStyle name="Обычный 3 3 2 3 2 2 3 2 3" xfId="10821"/>
    <cellStyle name="Обычный 3 3 2 3 2 2 3 2 3 2" xfId="27718"/>
    <cellStyle name="Обычный 3 3 2 3 2 2 3 2 4" xfId="19270"/>
    <cellStyle name="Обычный 3 3 2 3 2 2 3 3" xfId="3781"/>
    <cellStyle name="Обычный 3 3 2 3 2 2 3 3 2" xfId="8005"/>
    <cellStyle name="Обычный 3 3 2 3 2 2 3 3 2 2" xfId="16453"/>
    <cellStyle name="Обычный 3 3 2 3 2 2 3 3 2 2 2" xfId="33350"/>
    <cellStyle name="Обычный 3 3 2 3 2 2 3 3 2 3" xfId="24902"/>
    <cellStyle name="Обычный 3 3 2 3 2 2 3 3 3" xfId="12229"/>
    <cellStyle name="Обычный 3 3 2 3 2 2 3 3 3 2" xfId="29126"/>
    <cellStyle name="Обычный 3 3 2 3 2 2 3 3 4" xfId="20678"/>
    <cellStyle name="Обычный 3 3 2 3 2 2 3 4" xfId="5189"/>
    <cellStyle name="Обычный 3 3 2 3 2 2 3 4 2" xfId="13637"/>
    <cellStyle name="Обычный 3 3 2 3 2 2 3 4 2 2" xfId="30534"/>
    <cellStyle name="Обычный 3 3 2 3 2 2 3 4 3" xfId="22086"/>
    <cellStyle name="Обычный 3 3 2 3 2 2 3 5" xfId="9413"/>
    <cellStyle name="Обычный 3 3 2 3 2 2 3 5 2" xfId="26310"/>
    <cellStyle name="Обычный 3 3 2 3 2 2 3 6" xfId="17862"/>
    <cellStyle name="Обычный 3 3 2 3 2 2 4" xfId="1669"/>
    <cellStyle name="Обычный 3 3 2 3 2 2 4 2" xfId="5893"/>
    <cellStyle name="Обычный 3 3 2 3 2 2 4 2 2" xfId="14341"/>
    <cellStyle name="Обычный 3 3 2 3 2 2 4 2 2 2" xfId="31238"/>
    <cellStyle name="Обычный 3 3 2 3 2 2 4 2 3" xfId="22790"/>
    <cellStyle name="Обычный 3 3 2 3 2 2 4 3" xfId="10117"/>
    <cellStyle name="Обычный 3 3 2 3 2 2 4 3 2" xfId="27014"/>
    <cellStyle name="Обычный 3 3 2 3 2 2 4 4" xfId="18566"/>
    <cellStyle name="Обычный 3 3 2 3 2 2 5" xfId="3077"/>
    <cellStyle name="Обычный 3 3 2 3 2 2 5 2" xfId="7301"/>
    <cellStyle name="Обычный 3 3 2 3 2 2 5 2 2" xfId="15749"/>
    <cellStyle name="Обычный 3 3 2 3 2 2 5 2 2 2" xfId="32646"/>
    <cellStyle name="Обычный 3 3 2 3 2 2 5 2 3" xfId="24198"/>
    <cellStyle name="Обычный 3 3 2 3 2 2 5 3" xfId="11525"/>
    <cellStyle name="Обычный 3 3 2 3 2 2 5 3 2" xfId="28422"/>
    <cellStyle name="Обычный 3 3 2 3 2 2 5 4" xfId="19974"/>
    <cellStyle name="Обычный 3 3 2 3 2 2 6" xfId="4485"/>
    <cellStyle name="Обычный 3 3 2 3 2 2 6 2" xfId="12933"/>
    <cellStyle name="Обычный 3 3 2 3 2 2 6 2 2" xfId="29830"/>
    <cellStyle name="Обычный 3 3 2 3 2 2 6 3" xfId="21382"/>
    <cellStyle name="Обычный 3 3 2 3 2 2 7" xfId="8709"/>
    <cellStyle name="Обычный 3 3 2 3 2 2 7 2" xfId="25606"/>
    <cellStyle name="Обычный 3 3 2 3 2 2 8" xfId="17158"/>
    <cellStyle name="Обычный 3 3 2 3 2 2 9" xfId="34055"/>
    <cellStyle name="Обычный 3 3 2 3 2 3" xfId="584"/>
    <cellStyle name="Обычный 3 3 2 3 2 3 2" xfId="1315"/>
    <cellStyle name="Обычный 3 3 2 3 2 3 2 2" xfId="2724"/>
    <cellStyle name="Обычный 3 3 2 3 2 3 2 2 2" xfId="6948"/>
    <cellStyle name="Обычный 3 3 2 3 2 3 2 2 2 2" xfId="15396"/>
    <cellStyle name="Обычный 3 3 2 3 2 3 2 2 2 2 2" xfId="32293"/>
    <cellStyle name="Обычный 3 3 2 3 2 3 2 2 2 3" xfId="23845"/>
    <cellStyle name="Обычный 3 3 2 3 2 3 2 2 3" xfId="11172"/>
    <cellStyle name="Обычный 3 3 2 3 2 3 2 2 3 2" xfId="28069"/>
    <cellStyle name="Обычный 3 3 2 3 2 3 2 2 4" xfId="19621"/>
    <cellStyle name="Обычный 3 3 2 3 2 3 2 3" xfId="4132"/>
    <cellStyle name="Обычный 3 3 2 3 2 3 2 3 2" xfId="8356"/>
    <cellStyle name="Обычный 3 3 2 3 2 3 2 3 2 2" xfId="16804"/>
    <cellStyle name="Обычный 3 3 2 3 2 3 2 3 2 2 2" xfId="33701"/>
    <cellStyle name="Обычный 3 3 2 3 2 3 2 3 2 3" xfId="25253"/>
    <cellStyle name="Обычный 3 3 2 3 2 3 2 3 3" xfId="12580"/>
    <cellStyle name="Обычный 3 3 2 3 2 3 2 3 3 2" xfId="29477"/>
    <cellStyle name="Обычный 3 3 2 3 2 3 2 3 4" xfId="21029"/>
    <cellStyle name="Обычный 3 3 2 3 2 3 2 4" xfId="5540"/>
    <cellStyle name="Обычный 3 3 2 3 2 3 2 4 2" xfId="13988"/>
    <cellStyle name="Обычный 3 3 2 3 2 3 2 4 2 2" xfId="30885"/>
    <cellStyle name="Обычный 3 3 2 3 2 3 2 4 3" xfId="22437"/>
    <cellStyle name="Обычный 3 3 2 3 2 3 2 5" xfId="9764"/>
    <cellStyle name="Обычный 3 3 2 3 2 3 2 5 2" xfId="26661"/>
    <cellStyle name="Обычный 3 3 2 3 2 3 2 6" xfId="18213"/>
    <cellStyle name="Обычный 3 3 2 3 2 3 3" xfId="2020"/>
    <cellStyle name="Обычный 3 3 2 3 2 3 3 2" xfId="6244"/>
    <cellStyle name="Обычный 3 3 2 3 2 3 3 2 2" xfId="14692"/>
    <cellStyle name="Обычный 3 3 2 3 2 3 3 2 2 2" xfId="31589"/>
    <cellStyle name="Обычный 3 3 2 3 2 3 3 2 3" xfId="23141"/>
    <cellStyle name="Обычный 3 3 2 3 2 3 3 3" xfId="10468"/>
    <cellStyle name="Обычный 3 3 2 3 2 3 3 3 2" xfId="27365"/>
    <cellStyle name="Обычный 3 3 2 3 2 3 3 4" xfId="18917"/>
    <cellStyle name="Обычный 3 3 2 3 2 3 4" xfId="3428"/>
    <cellStyle name="Обычный 3 3 2 3 2 3 4 2" xfId="7652"/>
    <cellStyle name="Обычный 3 3 2 3 2 3 4 2 2" xfId="16100"/>
    <cellStyle name="Обычный 3 3 2 3 2 3 4 2 2 2" xfId="32997"/>
    <cellStyle name="Обычный 3 3 2 3 2 3 4 2 3" xfId="24549"/>
    <cellStyle name="Обычный 3 3 2 3 2 3 4 3" xfId="11876"/>
    <cellStyle name="Обычный 3 3 2 3 2 3 4 3 2" xfId="28773"/>
    <cellStyle name="Обычный 3 3 2 3 2 3 4 4" xfId="20325"/>
    <cellStyle name="Обычный 3 3 2 3 2 3 5" xfId="4836"/>
    <cellStyle name="Обычный 3 3 2 3 2 3 5 2" xfId="13284"/>
    <cellStyle name="Обычный 3 3 2 3 2 3 5 2 2" xfId="30181"/>
    <cellStyle name="Обычный 3 3 2 3 2 3 5 3" xfId="21733"/>
    <cellStyle name="Обычный 3 3 2 3 2 3 6" xfId="9060"/>
    <cellStyle name="Обычный 3 3 2 3 2 3 6 2" xfId="25957"/>
    <cellStyle name="Обычный 3 3 2 3 2 3 7" xfId="17509"/>
    <cellStyle name="Обычный 3 3 2 3 2 3 8" xfId="34406"/>
    <cellStyle name="Обычный 3 3 2 3 2 4" xfId="963"/>
    <cellStyle name="Обычный 3 3 2 3 2 4 2" xfId="2372"/>
    <cellStyle name="Обычный 3 3 2 3 2 4 2 2" xfId="6596"/>
    <cellStyle name="Обычный 3 3 2 3 2 4 2 2 2" xfId="15044"/>
    <cellStyle name="Обычный 3 3 2 3 2 4 2 2 2 2" xfId="31941"/>
    <cellStyle name="Обычный 3 3 2 3 2 4 2 2 3" xfId="23493"/>
    <cellStyle name="Обычный 3 3 2 3 2 4 2 3" xfId="10820"/>
    <cellStyle name="Обычный 3 3 2 3 2 4 2 3 2" xfId="27717"/>
    <cellStyle name="Обычный 3 3 2 3 2 4 2 4" xfId="19269"/>
    <cellStyle name="Обычный 3 3 2 3 2 4 3" xfId="3780"/>
    <cellStyle name="Обычный 3 3 2 3 2 4 3 2" xfId="8004"/>
    <cellStyle name="Обычный 3 3 2 3 2 4 3 2 2" xfId="16452"/>
    <cellStyle name="Обычный 3 3 2 3 2 4 3 2 2 2" xfId="33349"/>
    <cellStyle name="Обычный 3 3 2 3 2 4 3 2 3" xfId="24901"/>
    <cellStyle name="Обычный 3 3 2 3 2 4 3 3" xfId="12228"/>
    <cellStyle name="Обычный 3 3 2 3 2 4 3 3 2" xfId="29125"/>
    <cellStyle name="Обычный 3 3 2 3 2 4 3 4" xfId="20677"/>
    <cellStyle name="Обычный 3 3 2 3 2 4 4" xfId="5188"/>
    <cellStyle name="Обычный 3 3 2 3 2 4 4 2" xfId="13636"/>
    <cellStyle name="Обычный 3 3 2 3 2 4 4 2 2" xfId="30533"/>
    <cellStyle name="Обычный 3 3 2 3 2 4 4 3" xfId="22085"/>
    <cellStyle name="Обычный 3 3 2 3 2 4 5" xfId="9412"/>
    <cellStyle name="Обычный 3 3 2 3 2 4 5 2" xfId="26309"/>
    <cellStyle name="Обычный 3 3 2 3 2 4 6" xfId="17861"/>
    <cellStyle name="Обычный 3 3 2 3 2 5" xfId="1668"/>
    <cellStyle name="Обычный 3 3 2 3 2 5 2" xfId="5892"/>
    <cellStyle name="Обычный 3 3 2 3 2 5 2 2" xfId="14340"/>
    <cellStyle name="Обычный 3 3 2 3 2 5 2 2 2" xfId="31237"/>
    <cellStyle name="Обычный 3 3 2 3 2 5 2 3" xfId="22789"/>
    <cellStyle name="Обычный 3 3 2 3 2 5 3" xfId="10116"/>
    <cellStyle name="Обычный 3 3 2 3 2 5 3 2" xfId="27013"/>
    <cellStyle name="Обычный 3 3 2 3 2 5 4" xfId="18565"/>
    <cellStyle name="Обычный 3 3 2 3 2 6" xfId="3076"/>
    <cellStyle name="Обычный 3 3 2 3 2 6 2" xfId="7300"/>
    <cellStyle name="Обычный 3 3 2 3 2 6 2 2" xfId="15748"/>
    <cellStyle name="Обычный 3 3 2 3 2 6 2 2 2" xfId="32645"/>
    <cellStyle name="Обычный 3 3 2 3 2 6 2 3" xfId="24197"/>
    <cellStyle name="Обычный 3 3 2 3 2 6 3" xfId="11524"/>
    <cellStyle name="Обычный 3 3 2 3 2 6 3 2" xfId="28421"/>
    <cellStyle name="Обычный 3 3 2 3 2 6 4" xfId="19973"/>
    <cellStyle name="Обычный 3 3 2 3 2 7" xfId="4484"/>
    <cellStyle name="Обычный 3 3 2 3 2 7 2" xfId="12932"/>
    <cellStyle name="Обычный 3 3 2 3 2 7 2 2" xfId="29829"/>
    <cellStyle name="Обычный 3 3 2 3 2 7 3" xfId="21381"/>
    <cellStyle name="Обычный 3 3 2 3 2 8" xfId="8708"/>
    <cellStyle name="Обычный 3 3 2 3 2 8 2" xfId="25605"/>
    <cellStyle name="Обычный 3 3 2 3 2 9" xfId="17157"/>
    <cellStyle name="Обычный 3 3 2 3 3" xfId="178"/>
    <cellStyle name="Обычный 3 3 2 3 3 2" xfId="586"/>
    <cellStyle name="Обычный 3 3 2 3 3 2 2" xfId="1317"/>
    <cellStyle name="Обычный 3 3 2 3 3 2 2 2" xfId="2726"/>
    <cellStyle name="Обычный 3 3 2 3 3 2 2 2 2" xfId="6950"/>
    <cellStyle name="Обычный 3 3 2 3 3 2 2 2 2 2" xfId="15398"/>
    <cellStyle name="Обычный 3 3 2 3 3 2 2 2 2 2 2" xfId="32295"/>
    <cellStyle name="Обычный 3 3 2 3 3 2 2 2 2 3" xfId="23847"/>
    <cellStyle name="Обычный 3 3 2 3 3 2 2 2 3" xfId="11174"/>
    <cellStyle name="Обычный 3 3 2 3 3 2 2 2 3 2" xfId="28071"/>
    <cellStyle name="Обычный 3 3 2 3 3 2 2 2 4" xfId="19623"/>
    <cellStyle name="Обычный 3 3 2 3 3 2 2 3" xfId="4134"/>
    <cellStyle name="Обычный 3 3 2 3 3 2 2 3 2" xfId="8358"/>
    <cellStyle name="Обычный 3 3 2 3 3 2 2 3 2 2" xfId="16806"/>
    <cellStyle name="Обычный 3 3 2 3 3 2 2 3 2 2 2" xfId="33703"/>
    <cellStyle name="Обычный 3 3 2 3 3 2 2 3 2 3" xfId="25255"/>
    <cellStyle name="Обычный 3 3 2 3 3 2 2 3 3" xfId="12582"/>
    <cellStyle name="Обычный 3 3 2 3 3 2 2 3 3 2" xfId="29479"/>
    <cellStyle name="Обычный 3 3 2 3 3 2 2 3 4" xfId="21031"/>
    <cellStyle name="Обычный 3 3 2 3 3 2 2 4" xfId="5542"/>
    <cellStyle name="Обычный 3 3 2 3 3 2 2 4 2" xfId="13990"/>
    <cellStyle name="Обычный 3 3 2 3 3 2 2 4 2 2" xfId="30887"/>
    <cellStyle name="Обычный 3 3 2 3 3 2 2 4 3" xfId="22439"/>
    <cellStyle name="Обычный 3 3 2 3 3 2 2 5" xfId="9766"/>
    <cellStyle name="Обычный 3 3 2 3 3 2 2 5 2" xfId="26663"/>
    <cellStyle name="Обычный 3 3 2 3 3 2 2 6" xfId="18215"/>
    <cellStyle name="Обычный 3 3 2 3 3 2 3" xfId="2022"/>
    <cellStyle name="Обычный 3 3 2 3 3 2 3 2" xfId="6246"/>
    <cellStyle name="Обычный 3 3 2 3 3 2 3 2 2" xfId="14694"/>
    <cellStyle name="Обычный 3 3 2 3 3 2 3 2 2 2" xfId="31591"/>
    <cellStyle name="Обычный 3 3 2 3 3 2 3 2 3" xfId="23143"/>
    <cellStyle name="Обычный 3 3 2 3 3 2 3 3" xfId="10470"/>
    <cellStyle name="Обычный 3 3 2 3 3 2 3 3 2" xfId="27367"/>
    <cellStyle name="Обычный 3 3 2 3 3 2 3 4" xfId="18919"/>
    <cellStyle name="Обычный 3 3 2 3 3 2 4" xfId="3430"/>
    <cellStyle name="Обычный 3 3 2 3 3 2 4 2" xfId="7654"/>
    <cellStyle name="Обычный 3 3 2 3 3 2 4 2 2" xfId="16102"/>
    <cellStyle name="Обычный 3 3 2 3 3 2 4 2 2 2" xfId="32999"/>
    <cellStyle name="Обычный 3 3 2 3 3 2 4 2 3" xfId="24551"/>
    <cellStyle name="Обычный 3 3 2 3 3 2 4 3" xfId="11878"/>
    <cellStyle name="Обычный 3 3 2 3 3 2 4 3 2" xfId="28775"/>
    <cellStyle name="Обычный 3 3 2 3 3 2 4 4" xfId="20327"/>
    <cellStyle name="Обычный 3 3 2 3 3 2 5" xfId="4838"/>
    <cellStyle name="Обычный 3 3 2 3 3 2 5 2" xfId="13286"/>
    <cellStyle name="Обычный 3 3 2 3 3 2 5 2 2" xfId="30183"/>
    <cellStyle name="Обычный 3 3 2 3 3 2 5 3" xfId="21735"/>
    <cellStyle name="Обычный 3 3 2 3 3 2 6" xfId="9062"/>
    <cellStyle name="Обычный 3 3 2 3 3 2 6 2" xfId="25959"/>
    <cellStyle name="Обычный 3 3 2 3 3 2 7" xfId="17511"/>
    <cellStyle name="Обычный 3 3 2 3 3 2 8" xfId="34408"/>
    <cellStyle name="Обычный 3 3 2 3 3 3" xfId="965"/>
    <cellStyle name="Обычный 3 3 2 3 3 3 2" xfId="2374"/>
    <cellStyle name="Обычный 3 3 2 3 3 3 2 2" xfId="6598"/>
    <cellStyle name="Обычный 3 3 2 3 3 3 2 2 2" xfId="15046"/>
    <cellStyle name="Обычный 3 3 2 3 3 3 2 2 2 2" xfId="31943"/>
    <cellStyle name="Обычный 3 3 2 3 3 3 2 2 3" xfId="23495"/>
    <cellStyle name="Обычный 3 3 2 3 3 3 2 3" xfId="10822"/>
    <cellStyle name="Обычный 3 3 2 3 3 3 2 3 2" xfId="27719"/>
    <cellStyle name="Обычный 3 3 2 3 3 3 2 4" xfId="19271"/>
    <cellStyle name="Обычный 3 3 2 3 3 3 3" xfId="3782"/>
    <cellStyle name="Обычный 3 3 2 3 3 3 3 2" xfId="8006"/>
    <cellStyle name="Обычный 3 3 2 3 3 3 3 2 2" xfId="16454"/>
    <cellStyle name="Обычный 3 3 2 3 3 3 3 2 2 2" xfId="33351"/>
    <cellStyle name="Обычный 3 3 2 3 3 3 3 2 3" xfId="24903"/>
    <cellStyle name="Обычный 3 3 2 3 3 3 3 3" xfId="12230"/>
    <cellStyle name="Обычный 3 3 2 3 3 3 3 3 2" xfId="29127"/>
    <cellStyle name="Обычный 3 3 2 3 3 3 3 4" xfId="20679"/>
    <cellStyle name="Обычный 3 3 2 3 3 3 4" xfId="5190"/>
    <cellStyle name="Обычный 3 3 2 3 3 3 4 2" xfId="13638"/>
    <cellStyle name="Обычный 3 3 2 3 3 3 4 2 2" xfId="30535"/>
    <cellStyle name="Обычный 3 3 2 3 3 3 4 3" xfId="22087"/>
    <cellStyle name="Обычный 3 3 2 3 3 3 5" xfId="9414"/>
    <cellStyle name="Обычный 3 3 2 3 3 3 5 2" xfId="26311"/>
    <cellStyle name="Обычный 3 3 2 3 3 3 6" xfId="17863"/>
    <cellStyle name="Обычный 3 3 2 3 3 4" xfId="1670"/>
    <cellStyle name="Обычный 3 3 2 3 3 4 2" xfId="5894"/>
    <cellStyle name="Обычный 3 3 2 3 3 4 2 2" xfId="14342"/>
    <cellStyle name="Обычный 3 3 2 3 3 4 2 2 2" xfId="31239"/>
    <cellStyle name="Обычный 3 3 2 3 3 4 2 3" xfId="22791"/>
    <cellStyle name="Обычный 3 3 2 3 3 4 3" xfId="10118"/>
    <cellStyle name="Обычный 3 3 2 3 3 4 3 2" xfId="27015"/>
    <cellStyle name="Обычный 3 3 2 3 3 4 4" xfId="18567"/>
    <cellStyle name="Обычный 3 3 2 3 3 5" xfId="3078"/>
    <cellStyle name="Обычный 3 3 2 3 3 5 2" xfId="7302"/>
    <cellStyle name="Обычный 3 3 2 3 3 5 2 2" xfId="15750"/>
    <cellStyle name="Обычный 3 3 2 3 3 5 2 2 2" xfId="32647"/>
    <cellStyle name="Обычный 3 3 2 3 3 5 2 3" xfId="24199"/>
    <cellStyle name="Обычный 3 3 2 3 3 5 3" xfId="11526"/>
    <cellStyle name="Обычный 3 3 2 3 3 5 3 2" xfId="28423"/>
    <cellStyle name="Обычный 3 3 2 3 3 5 4" xfId="19975"/>
    <cellStyle name="Обычный 3 3 2 3 3 6" xfId="4486"/>
    <cellStyle name="Обычный 3 3 2 3 3 6 2" xfId="12934"/>
    <cellStyle name="Обычный 3 3 2 3 3 6 2 2" xfId="29831"/>
    <cellStyle name="Обычный 3 3 2 3 3 6 3" xfId="21383"/>
    <cellStyle name="Обычный 3 3 2 3 3 7" xfId="8710"/>
    <cellStyle name="Обычный 3 3 2 3 3 7 2" xfId="25607"/>
    <cellStyle name="Обычный 3 3 2 3 3 8" xfId="17159"/>
    <cellStyle name="Обычный 3 3 2 3 3 9" xfId="34056"/>
    <cellStyle name="Обычный 3 3 2 3 4" xfId="583"/>
    <cellStyle name="Обычный 3 3 2 3 4 2" xfId="1314"/>
    <cellStyle name="Обычный 3 3 2 3 4 2 2" xfId="2723"/>
    <cellStyle name="Обычный 3 3 2 3 4 2 2 2" xfId="6947"/>
    <cellStyle name="Обычный 3 3 2 3 4 2 2 2 2" xfId="15395"/>
    <cellStyle name="Обычный 3 3 2 3 4 2 2 2 2 2" xfId="32292"/>
    <cellStyle name="Обычный 3 3 2 3 4 2 2 2 3" xfId="23844"/>
    <cellStyle name="Обычный 3 3 2 3 4 2 2 3" xfId="11171"/>
    <cellStyle name="Обычный 3 3 2 3 4 2 2 3 2" xfId="28068"/>
    <cellStyle name="Обычный 3 3 2 3 4 2 2 4" xfId="19620"/>
    <cellStyle name="Обычный 3 3 2 3 4 2 3" xfId="4131"/>
    <cellStyle name="Обычный 3 3 2 3 4 2 3 2" xfId="8355"/>
    <cellStyle name="Обычный 3 3 2 3 4 2 3 2 2" xfId="16803"/>
    <cellStyle name="Обычный 3 3 2 3 4 2 3 2 2 2" xfId="33700"/>
    <cellStyle name="Обычный 3 3 2 3 4 2 3 2 3" xfId="25252"/>
    <cellStyle name="Обычный 3 3 2 3 4 2 3 3" xfId="12579"/>
    <cellStyle name="Обычный 3 3 2 3 4 2 3 3 2" xfId="29476"/>
    <cellStyle name="Обычный 3 3 2 3 4 2 3 4" xfId="21028"/>
    <cellStyle name="Обычный 3 3 2 3 4 2 4" xfId="5539"/>
    <cellStyle name="Обычный 3 3 2 3 4 2 4 2" xfId="13987"/>
    <cellStyle name="Обычный 3 3 2 3 4 2 4 2 2" xfId="30884"/>
    <cellStyle name="Обычный 3 3 2 3 4 2 4 3" xfId="22436"/>
    <cellStyle name="Обычный 3 3 2 3 4 2 5" xfId="9763"/>
    <cellStyle name="Обычный 3 3 2 3 4 2 5 2" xfId="26660"/>
    <cellStyle name="Обычный 3 3 2 3 4 2 6" xfId="18212"/>
    <cellStyle name="Обычный 3 3 2 3 4 3" xfId="2019"/>
    <cellStyle name="Обычный 3 3 2 3 4 3 2" xfId="6243"/>
    <cellStyle name="Обычный 3 3 2 3 4 3 2 2" xfId="14691"/>
    <cellStyle name="Обычный 3 3 2 3 4 3 2 2 2" xfId="31588"/>
    <cellStyle name="Обычный 3 3 2 3 4 3 2 3" xfId="23140"/>
    <cellStyle name="Обычный 3 3 2 3 4 3 3" xfId="10467"/>
    <cellStyle name="Обычный 3 3 2 3 4 3 3 2" xfId="27364"/>
    <cellStyle name="Обычный 3 3 2 3 4 3 4" xfId="18916"/>
    <cellStyle name="Обычный 3 3 2 3 4 4" xfId="3427"/>
    <cellStyle name="Обычный 3 3 2 3 4 4 2" xfId="7651"/>
    <cellStyle name="Обычный 3 3 2 3 4 4 2 2" xfId="16099"/>
    <cellStyle name="Обычный 3 3 2 3 4 4 2 2 2" xfId="32996"/>
    <cellStyle name="Обычный 3 3 2 3 4 4 2 3" xfId="24548"/>
    <cellStyle name="Обычный 3 3 2 3 4 4 3" xfId="11875"/>
    <cellStyle name="Обычный 3 3 2 3 4 4 3 2" xfId="28772"/>
    <cellStyle name="Обычный 3 3 2 3 4 4 4" xfId="20324"/>
    <cellStyle name="Обычный 3 3 2 3 4 5" xfId="4835"/>
    <cellStyle name="Обычный 3 3 2 3 4 5 2" xfId="13283"/>
    <cellStyle name="Обычный 3 3 2 3 4 5 2 2" xfId="30180"/>
    <cellStyle name="Обычный 3 3 2 3 4 5 3" xfId="21732"/>
    <cellStyle name="Обычный 3 3 2 3 4 6" xfId="9059"/>
    <cellStyle name="Обычный 3 3 2 3 4 6 2" xfId="25956"/>
    <cellStyle name="Обычный 3 3 2 3 4 7" xfId="17508"/>
    <cellStyle name="Обычный 3 3 2 3 4 8" xfId="34405"/>
    <cellStyle name="Обычный 3 3 2 3 5" xfId="962"/>
    <cellStyle name="Обычный 3 3 2 3 5 2" xfId="2371"/>
    <cellStyle name="Обычный 3 3 2 3 5 2 2" xfId="6595"/>
    <cellStyle name="Обычный 3 3 2 3 5 2 2 2" xfId="15043"/>
    <cellStyle name="Обычный 3 3 2 3 5 2 2 2 2" xfId="31940"/>
    <cellStyle name="Обычный 3 3 2 3 5 2 2 3" xfId="23492"/>
    <cellStyle name="Обычный 3 3 2 3 5 2 3" xfId="10819"/>
    <cellStyle name="Обычный 3 3 2 3 5 2 3 2" xfId="27716"/>
    <cellStyle name="Обычный 3 3 2 3 5 2 4" xfId="19268"/>
    <cellStyle name="Обычный 3 3 2 3 5 3" xfId="3779"/>
    <cellStyle name="Обычный 3 3 2 3 5 3 2" xfId="8003"/>
    <cellStyle name="Обычный 3 3 2 3 5 3 2 2" xfId="16451"/>
    <cellStyle name="Обычный 3 3 2 3 5 3 2 2 2" xfId="33348"/>
    <cellStyle name="Обычный 3 3 2 3 5 3 2 3" xfId="24900"/>
    <cellStyle name="Обычный 3 3 2 3 5 3 3" xfId="12227"/>
    <cellStyle name="Обычный 3 3 2 3 5 3 3 2" xfId="29124"/>
    <cellStyle name="Обычный 3 3 2 3 5 3 4" xfId="20676"/>
    <cellStyle name="Обычный 3 3 2 3 5 4" xfId="5187"/>
    <cellStyle name="Обычный 3 3 2 3 5 4 2" xfId="13635"/>
    <cellStyle name="Обычный 3 3 2 3 5 4 2 2" xfId="30532"/>
    <cellStyle name="Обычный 3 3 2 3 5 4 3" xfId="22084"/>
    <cellStyle name="Обычный 3 3 2 3 5 5" xfId="9411"/>
    <cellStyle name="Обычный 3 3 2 3 5 5 2" xfId="26308"/>
    <cellStyle name="Обычный 3 3 2 3 5 6" xfId="17860"/>
    <cellStyle name="Обычный 3 3 2 3 6" xfId="1667"/>
    <cellStyle name="Обычный 3 3 2 3 6 2" xfId="5891"/>
    <cellStyle name="Обычный 3 3 2 3 6 2 2" xfId="14339"/>
    <cellStyle name="Обычный 3 3 2 3 6 2 2 2" xfId="31236"/>
    <cellStyle name="Обычный 3 3 2 3 6 2 3" xfId="22788"/>
    <cellStyle name="Обычный 3 3 2 3 6 3" xfId="10115"/>
    <cellStyle name="Обычный 3 3 2 3 6 3 2" xfId="27012"/>
    <cellStyle name="Обычный 3 3 2 3 6 4" xfId="18564"/>
    <cellStyle name="Обычный 3 3 2 3 7" xfId="3075"/>
    <cellStyle name="Обычный 3 3 2 3 7 2" xfId="7299"/>
    <cellStyle name="Обычный 3 3 2 3 7 2 2" xfId="15747"/>
    <cellStyle name="Обычный 3 3 2 3 7 2 2 2" xfId="32644"/>
    <cellStyle name="Обычный 3 3 2 3 7 2 3" xfId="24196"/>
    <cellStyle name="Обычный 3 3 2 3 7 3" xfId="11523"/>
    <cellStyle name="Обычный 3 3 2 3 7 3 2" xfId="28420"/>
    <cellStyle name="Обычный 3 3 2 3 7 4" xfId="19972"/>
    <cellStyle name="Обычный 3 3 2 3 8" xfId="4483"/>
    <cellStyle name="Обычный 3 3 2 3 8 2" xfId="12931"/>
    <cellStyle name="Обычный 3 3 2 3 8 2 2" xfId="29828"/>
    <cellStyle name="Обычный 3 3 2 3 8 3" xfId="21380"/>
    <cellStyle name="Обычный 3 3 2 3 9" xfId="8707"/>
    <cellStyle name="Обычный 3 3 2 3 9 2" xfId="25604"/>
    <cellStyle name="Обычный 3 3 2 4" xfId="179"/>
    <cellStyle name="Обычный 3 3 2 4 10" xfId="34057"/>
    <cellStyle name="Обычный 3 3 2 4 2" xfId="180"/>
    <cellStyle name="Обычный 3 3 2 4 2 2" xfId="588"/>
    <cellStyle name="Обычный 3 3 2 4 2 2 2" xfId="1319"/>
    <cellStyle name="Обычный 3 3 2 4 2 2 2 2" xfId="2728"/>
    <cellStyle name="Обычный 3 3 2 4 2 2 2 2 2" xfId="6952"/>
    <cellStyle name="Обычный 3 3 2 4 2 2 2 2 2 2" xfId="15400"/>
    <cellStyle name="Обычный 3 3 2 4 2 2 2 2 2 2 2" xfId="32297"/>
    <cellStyle name="Обычный 3 3 2 4 2 2 2 2 2 3" xfId="23849"/>
    <cellStyle name="Обычный 3 3 2 4 2 2 2 2 3" xfId="11176"/>
    <cellStyle name="Обычный 3 3 2 4 2 2 2 2 3 2" xfId="28073"/>
    <cellStyle name="Обычный 3 3 2 4 2 2 2 2 4" xfId="19625"/>
    <cellStyle name="Обычный 3 3 2 4 2 2 2 3" xfId="4136"/>
    <cellStyle name="Обычный 3 3 2 4 2 2 2 3 2" xfId="8360"/>
    <cellStyle name="Обычный 3 3 2 4 2 2 2 3 2 2" xfId="16808"/>
    <cellStyle name="Обычный 3 3 2 4 2 2 2 3 2 2 2" xfId="33705"/>
    <cellStyle name="Обычный 3 3 2 4 2 2 2 3 2 3" xfId="25257"/>
    <cellStyle name="Обычный 3 3 2 4 2 2 2 3 3" xfId="12584"/>
    <cellStyle name="Обычный 3 3 2 4 2 2 2 3 3 2" xfId="29481"/>
    <cellStyle name="Обычный 3 3 2 4 2 2 2 3 4" xfId="21033"/>
    <cellStyle name="Обычный 3 3 2 4 2 2 2 4" xfId="5544"/>
    <cellStyle name="Обычный 3 3 2 4 2 2 2 4 2" xfId="13992"/>
    <cellStyle name="Обычный 3 3 2 4 2 2 2 4 2 2" xfId="30889"/>
    <cellStyle name="Обычный 3 3 2 4 2 2 2 4 3" xfId="22441"/>
    <cellStyle name="Обычный 3 3 2 4 2 2 2 5" xfId="9768"/>
    <cellStyle name="Обычный 3 3 2 4 2 2 2 5 2" xfId="26665"/>
    <cellStyle name="Обычный 3 3 2 4 2 2 2 6" xfId="18217"/>
    <cellStyle name="Обычный 3 3 2 4 2 2 3" xfId="2024"/>
    <cellStyle name="Обычный 3 3 2 4 2 2 3 2" xfId="6248"/>
    <cellStyle name="Обычный 3 3 2 4 2 2 3 2 2" xfId="14696"/>
    <cellStyle name="Обычный 3 3 2 4 2 2 3 2 2 2" xfId="31593"/>
    <cellStyle name="Обычный 3 3 2 4 2 2 3 2 3" xfId="23145"/>
    <cellStyle name="Обычный 3 3 2 4 2 2 3 3" xfId="10472"/>
    <cellStyle name="Обычный 3 3 2 4 2 2 3 3 2" xfId="27369"/>
    <cellStyle name="Обычный 3 3 2 4 2 2 3 4" xfId="18921"/>
    <cellStyle name="Обычный 3 3 2 4 2 2 4" xfId="3432"/>
    <cellStyle name="Обычный 3 3 2 4 2 2 4 2" xfId="7656"/>
    <cellStyle name="Обычный 3 3 2 4 2 2 4 2 2" xfId="16104"/>
    <cellStyle name="Обычный 3 3 2 4 2 2 4 2 2 2" xfId="33001"/>
    <cellStyle name="Обычный 3 3 2 4 2 2 4 2 3" xfId="24553"/>
    <cellStyle name="Обычный 3 3 2 4 2 2 4 3" xfId="11880"/>
    <cellStyle name="Обычный 3 3 2 4 2 2 4 3 2" xfId="28777"/>
    <cellStyle name="Обычный 3 3 2 4 2 2 4 4" xfId="20329"/>
    <cellStyle name="Обычный 3 3 2 4 2 2 5" xfId="4840"/>
    <cellStyle name="Обычный 3 3 2 4 2 2 5 2" xfId="13288"/>
    <cellStyle name="Обычный 3 3 2 4 2 2 5 2 2" xfId="30185"/>
    <cellStyle name="Обычный 3 3 2 4 2 2 5 3" xfId="21737"/>
    <cellStyle name="Обычный 3 3 2 4 2 2 6" xfId="9064"/>
    <cellStyle name="Обычный 3 3 2 4 2 2 6 2" xfId="25961"/>
    <cellStyle name="Обычный 3 3 2 4 2 2 7" xfId="17513"/>
    <cellStyle name="Обычный 3 3 2 4 2 2 8" xfId="34410"/>
    <cellStyle name="Обычный 3 3 2 4 2 3" xfId="967"/>
    <cellStyle name="Обычный 3 3 2 4 2 3 2" xfId="2376"/>
    <cellStyle name="Обычный 3 3 2 4 2 3 2 2" xfId="6600"/>
    <cellStyle name="Обычный 3 3 2 4 2 3 2 2 2" xfId="15048"/>
    <cellStyle name="Обычный 3 3 2 4 2 3 2 2 2 2" xfId="31945"/>
    <cellStyle name="Обычный 3 3 2 4 2 3 2 2 3" xfId="23497"/>
    <cellStyle name="Обычный 3 3 2 4 2 3 2 3" xfId="10824"/>
    <cellStyle name="Обычный 3 3 2 4 2 3 2 3 2" xfId="27721"/>
    <cellStyle name="Обычный 3 3 2 4 2 3 2 4" xfId="19273"/>
    <cellStyle name="Обычный 3 3 2 4 2 3 3" xfId="3784"/>
    <cellStyle name="Обычный 3 3 2 4 2 3 3 2" xfId="8008"/>
    <cellStyle name="Обычный 3 3 2 4 2 3 3 2 2" xfId="16456"/>
    <cellStyle name="Обычный 3 3 2 4 2 3 3 2 2 2" xfId="33353"/>
    <cellStyle name="Обычный 3 3 2 4 2 3 3 2 3" xfId="24905"/>
    <cellStyle name="Обычный 3 3 2 4 2 3 3 3" xfId="12232"/>
    <cellStyle name="Обычный 3 3 2 4 2 3 3 3 2" xfId="29129"/>
    <cellStyle name="Обычный 3 3 2 4 2 3 3 4" xfId="20681"/>
    <cellStyle name="Обычный 3 3 2 4 2 3 4" xfId="5192"/>
    <cellStyle name="Обычный 3 3 2 4 2 3 4 2" xfId="13640"/>
    <cellStyle name="Обычный 3 3 2 4 2 3 4 2 2" xfId="30537"/>
    <cellStyle name="Обычный 3 3 2 4 2 3 4 3" xfId="22089"/>
    <cellStyle name="Обычный 3 3 2 4 2 3 5" xfId="9416"/>
    <cellStyle name="Обычный 3 3 2 4 2 3 5 2" xfId="26313"/>
    <cellStyle name="Обычный 3 3 2 4 2 3 6" xfId="17865"/>
    <cellStyle name="Обычный 3 3 2 4 2 4" xfId="1672"/>
    <cellStyle name="Обычный 3 3 2 4 2 4 2" xfId="5896"/>
    <cellStyle name="Обычный 3 3 2 4 2 4 2 2" xfId="14344"/>
    <cellStyle name="Обычный 3 3 2 4 2 4 2 2 2" xfId="31241"/>
    <cellStyle name="Обычный 3 3 2 4 2 4 2 3" xfId="22793"/>
    <cellStyle name="Обычный 3 3 2 4 2 4 3" xfId="10120"/>
    <cellStyle name="Обычный 3 3 2 4 2 4 3 2" xfId="27017"/>
    <cellStyle name="Обычный 3 3 2 4 2 4 4" xfId="18569"/>
    <cellStyle name="Обычный 3 3 2 4 2 5" xfId="3080"/>
    <cellStyle name="Обычный 3 3 2 4 2 5 2" xfId="7304"/>
    <cellStyle name="Обычный 3 3 2 4 2 5 2 2" xfId="15752"/>
    <cellStyle name="Обычный 3 3 2 4 2 5 2 2 2" xfId="32649"/>
    <cellStyle name="Обычный 3 3 2 4 2 5 2 3" xfId="24201"/>
    <cellStyle name="Обычный 3 3 2 4 2 5 3" xfId="11528"/>
    <cellStyle name="Обычный 3 3 2 4 2 5 3 2" xfId="28425"/>
    <cellStyle name="Обычный 3 3 2 4 2 5 4" xfId="19977"/>
    <cellStyle name="Обычный 3 3 2 4 2 6" xfId="4488"/>
    <cellStyle name="Обычный 3 3 2 4 2 6 2" xfId="12936"/>
    <cellStyle name="Обычный 3 3 2 4 2 6 2 2" xfId="29833"/>
    <cellStyle name="Обычный 3 3 2 4 2 6 3" xfId="21385"/>
    <cellStyle name="Обычный 3 3 2 4 2 7" xfId="8712"/>
    <cellStyle name="Обычный 3 3 2 4 2 7 2" xfId="25609"/>
    <cellStyle name="Обычный 3 3 2 4 2 8" xfId="17161"/>
    <cellStyle name="Обычный 3 3 2 4 2 9" xfId="34058"/>
    <cellStyle name="Обычный 3 3 2 4 3" xfId="587"/>
    <cellStyle name="Обычный 3 3 2 4 3 2" xfId="1318"/>
    <cellStyle name="Обычный 3 3 2 4 3 2 2" xfId="2727"/>
    <cellStyle name="Обычный 3 3 2 4 3 2 2 2" xfId="6951"/>
    <cellStyle name="Обычный 3 3 2 4 3 2 2 2 2" xfId="15399"/>
    <cellStyle name="Обычный 3 3 2 4 3 2 2 2 2 2" xfId="32296"/>
    <cellStyle name="Обычный 3 3 2 4 3 2 2 2 3" xfId="23848"/>
    <cellStyle name="Обычный 3 3 2 4 3 2 2 3" xfId="11175"/>
    <cellStyle name="Обычный 3 3 2 4 3 2 2 3 2" xfId="28072"/>
    <cellStyle name="Обычный 3 3 2 4 3 2 2 4" xfId="19624"/>
    <cellStyle name="Обычный 3 3 2 4 3 2 3" xfId="4135"/>
    <cellStyle name="Обычный 3 3 2 4 3 2 3 2" xfId="8359"/>
    <cellStyle name="Обычный 3 3 2 4 3 2 3 2 2" xfId="16807"/>
    <cellStyle name="Обычный 3 3 2 4 3 2 3 2 2 2" xfId="33704"/>
    <cellStyle name="Обычный 3 3 2 4 3 2 3 2 3" xfId="25256"/>
    <cellStyle name="Обычный 3 3 2 4 3 2 3 3" xfId="12583"/>
    <cellStyle name="Обычный 3 3 2 4 3 2 3 3 2" xfId="29480"/>
    <cellStyle name="Обычный 3 3 2 4 3 2 3 4" xfId="21032"/>
    <cellStyle name="Обычный 3 3 2 4 3 2 4" xfId="5543"/>
    <cellStyle name="Обычный 3 3 2 4 3 2 4 2" xfId="13991"/>
    <cellStyle name="Обычный 3 3 2 4 3 2 4 2 2" xfId="30888"/>
    <cellStyle name="Обычный 3 3 2 4 3 2 4 3" xfId="22440"/>
    <cellStyle name="Обычный 3 3 2 4 3 2 5" xfId="9767"/>
    <cellStyle name="Обычный 3 3 2 4 3 2 5 2" xfId="26664"/>
    <cellStyle name="Обычный 3 3 2 4 3 2 6" xfId="18216"/>
    <cellStyle name="Обычный 3 3 2 4 3 3" xfId="2023"/>
    <cellStyle name="Обычный 3 3 2 4 3 3 2" xfId="6247"/>
    <cellStyle name="Обычный 3 3 2 4 3 3 2 2" xfId="14695"/>
    <cellStyle name="Обычный 3 3 2 4 3 3 2 2 2" xfId="31592"/>
    <cellStyle name="Обычный 3 3 2 4 3 3 2 3" xfId="23144"/>
    <cellStyle name="Обычный 3 3 2 4 3 3 3" xfId="10471"/>
    <cellStyle name="Обычный 3 3 2 4 3 3 3 2" xfId="27368"/>
    <cellStyle name="Обычный 3 3 2 4 3 3 4" xfId="18920"/>
    <cellStyle name="Обычный 3 3 2 4 3 4" xfId="3431"/>
    <cellStyle name="Обычный 3 3 2 4 3 4 2" xfId="7655"/>
    <cellStyle name="Обычный 3 3 2 4 3 4 2 2" xfId="16103"/>
    <cellStyle name="Обычный 3 3 2 4 3 4 2 2 2" xfId="33000"/>
    <cellStyle name="Обычный 3 3 2 4 3 4 2 3" xfId="24552"/>
    <cellStyle name="Обычный 3 3 2 4 3 4 3" xfId="11879"/>
    <cellStyle name="Обычный 3 3 2 4 3 4 3 2" xfId="28776"/>
    <cellStyle name="Обычный 3 3 2 4 3 4 4" xfId="20328"/>
    <cellStyle name="Обычный 3 3 2 4 3 5" xfId="4839"/>
    <cellStyle name="Обычный 3 3 2 4 3 5 2" xfId="13287"/>
    <cellStyle name="Обычный 3 3 2 4 3 5 2 2" xfId="30184"/>
    <cellStyle name="Обычный 3 3 2 4 3 5 3" xfId="21736"/>
    <cellStyle name="Обычный 3 3 2 4 3 6" xfId="9063"/>
    <cellStyle name="Обычный 3 3 2 4 3 6 2" xfId="25960"/>
    <cellStyle name="Обычный 3 3 2 4 3 7" xfId="17512"/>
    <cellStyle name="Обычный 3 3 2 4 3 8" xfId="34409"/>
    <cellStyle name="Обычный 3 3 2 4 4" xfId="966"/>
    <cellStyle name="Обычный 3 3 2 4 4 2" xfId="2375"/>
    <cellStyle name="Обычный 3 3 2 4 4 2 2" xfId="6599"/>
    <cellStyle name="Обычный 3 3 2 4 4 2 2 2" xfId="15047"/>
    <cellStyle name="Обычный 3 3 2 4 4 2 2 2 2" xfId="31944"/>
    <cellStyle name="Обычный 3 3 2 4 4 2 2 3" xfId="23496"/>
    <cellStyle name="Обычный 3 3 2 4 4 2 3" xfId="10823"/>
    <cellStyle name="Обычный 3 3 2 4 4 2 3 2" xfId="27720"/>
    <cellStyle name="Обычный 3 3 2 4 4 2 4" xfId="19272"/>
    <cellStyle name="Обычный 3 3 2 4 4 3" xfId="3783"/>
    <cellStyle name="Обычный 3 3 2 4 4 3 2" xfId="8007"/>
    <cellStyle name="Обычный 3 3 2 4 4 3 2 2" xfId="16455"/>
    <cellStyle name="Обычный 3 3 2 4 4 3 2 2 2" xfId="33352"/>
    <cellStyle name="Обычный 3 3 2 4 4 3 2 3" xfId="24904"/>
    <cellStyle name="Обычный 3 3 2 4 4 3 3" xfId="12231"/>
    <cellStyle name="Обычный 3 3 2 4 4 3 3 2" xfId="29128"/>
    <cellStyle name="Обычный 3 3 2 4 4 3 4" xfId="20680"/>
    <cellStyle name="Обычный 3 3 2 4 4 4" xfId="5191"/>
    <cellStyle name="Обычный 3 3 2 4 4 4 2" xfId="13639"/>
    <cellStyle name="Обычный 3 3 2 4 4 4 2 2" xfId="30536"/>
    <cellStyle name="Обычный 3 3 2 4 4 4 3" xfId="22088"/>
    <cellStyle name="Обычный 3 3 2 4 4 5" xfId="9415"/>
    <cellStyle name="Обычный 3 3 2 4 4 5 2" xfId="26312"/>
    <cellStyle name="Обычный 3 3 2 4 4 6" xfId="17864"/>
    <cellStyle name="Обычный 3 3 2 4 5" xfId="1671"/>
    <cellStyle name="Обычный 3 3 2 4 5 2" xfId="5895"/>
    <cellStyle name="Обычный 3 3 2 4 5 2 2" xfId="14343"/>
    <cellStyle name="Обычный 3 3 2 4 5 2 2 2" xfId="31240"/>
    <cellStyle name="Обычный 3 3 2 4 5 2 3" xfId="22792"/>
    <cellStyle name="Обычный 3 3 2 4 5 3" xfId="10119"/>
    <cellStyle name="Обычный 3 3 2 4 5 3 2" xfId="27016"/>
    <cellStyle name="Обычный 3 3 2 4 5 4" xfId="18568"/>
    <cellStyle name="Обычный 3 3 2 4 6" xfId="3079"/>
    <cellStyle name="Обычный 3 3 2 4 6 2" xfId="7303"/>
    <cellStyle name="Обычный 3 3 2 4 6 2 2" xfId="15751"/>
    <cellStyle name="Обычный 3 3 2 4 6 2 2 2" xfId="32648"/>
    <cellStyle name="Обычный 3 3 2 4 6 2 3" xfId="24200"/>
    <cellStyle name="Обычный 3 3 2 4 6 3" xfId="11527"/>
    <cellStyle name="Обычный 3 3 2 4 6 3 2" xfId="28424"/>
    <cellStyle name="Обычный 3 3 2 4 6 4" xfId="19976"/>
    <cellStyle name="Обычный 3 3 2 4 7" xfId="4487"/>
    <cellStyle name="Обычный 3 3 2 4 7 2" xfId="12935"/>
    <cellStyle name="Обычный 3 3 2 4 7 2 2" xfId="29832"/>
    <cellStyle name="Обычный 3 3 2 4 7 3" xfId="21384"/>
    <cellStyle name="Обычный 3 3 2 4 8" xfId="8711"/>
    <cellStyle name="Обычный 3 3 2 4 8 2" xfId="25608"/>
    <cellStyle name="Обычный 3 3 2 4 9" xfId="17160"/>
    <cellStyle name="Обычный 3 3 2 5" xfId="181"/>
    <cellStyle name="Обычный 3 3 2 5 2" xfId="589"/>
    <cellStyle name="Обычный 3 3 2 5 2 2" xfId="1320"/>
    <cellStyle name="Обычный 3 3 2 5 2 2 2" xfId="2729"/>
    <cellStyle name="Обычный 3 3 2 5 2 2 2 2" xfId="6953"/>
    <cellStyle name="Обычный 3 3 2 5 2 2 2 2 2" xfId="15401"/>
    <cellStyle name="Обычный 3 3 2 5 2 2 2 2 2 2" xfId="32298"/>
    <cellStyle name="Обычный 3 3 2 5 2 2 2 2 3" xfId="23850"/>
    <cellStyle name="Обычный 3 3 2 5 2 2 2 3" xfId="11177"/>
    <cellStyle name="Обычный 3 3 2 5 2 2 2 3 2" xfId="28074"/>
    <cellStyle name="Обычный 3 3 2 5 2 2 2 4" xfId="19626"/>
    <cellStyle name="Обычный 3 3 2 5 2 2 3" xfId="4137"/>
    <cellStyle name="Обычный 3 3 2 5 2 2 3 2" xfId="8361"/>
    <cellStyle name="Обычный 3 3 2 5 2 2 3 2 2" xfId="16809"/>
    <cellStyle name="Обычный 3 3 2 5 2 2 3 2 2 2" xfId="33706"/>
    <cellStyle name="Обычный 3 3 2 5 2 2 3 2 3" xfId="25258"/>
    <cellStyle name="Обычный 3 3 2 5 2 2 3 3" xfId="12585"/>
    <cellStyle name="Обычный 3 3 2 5 2 2 3 3 2" xfId="29482"/>
    <cellStyle name="Обычный 3 3 2 5 2 2 3 4" xfId="21034"/>
    <cellStyle name="Обычный 3 3 2 5 2 2 4" xfId="5545"/>
    <cellStyle name="Обычный 3 3 2 5 2 2 4 2" xfId="13993"/>
    <cellStyle name="Обычный 3 3 2 5 2 2 4 2 2" xfId="30890"/>
    <cellStyle name="Обычный 3 3 2 5 2 2 4 3" xfId="22442"/>
    <cellStyle name="Обычный 3 3 2 5 2 2 5" xfId="9769"/>
    <cellStyle name="Обычный 3 3 2 5 2 2 5 2" xfId="26666"/>
    <cellStyle name="Обычный 3 3 2 5 2 2 6" xfId="18218"/>
    <cellStyle name="Обычный 3 3 2 5 2 3" xfId="2025"/>
    <cellStyle name="Обычный 3 3 2 5 2 3 2" xfId="6249"/>
    <cellStyle name="Обычный 3 3 2 5 2 3 2 2" xfId="14697"/>
    <cellStyle name="Обычный 3 3 2 5 2 3 2 2 2" xfId="31594"/>
    <cellStyle name="Обычный 3 3 2 5 2 3 2 3" xfId="23146"/>
    <cellStyle name="Обычный 3 3 2 5 2 3 3" xfId="10473"/>
    <cellStyle name="Обычный 3 3 2 5 2 3 3 2" xfId="27370"/>
    <cellStyle name="Обычный 3 3 2 5 2 3 4" xfId="18922"/>
    <cellStyle name="Обычный 3 3 2 5 2 4" xfId="3433"/>
    <cellStyle name="Обычный 3 3 2 5 2 4 2" xfId="7657"/>
    <cellStyle name="Обычный 3 3 2 5 2 4 2 2" xfId="16105"/>
    <cellStyle name="Обычный 3 3 2 5 2 4 2 2 2" xfId="33002"/>
    <cellStyle name="Обычный 3 3 2 5 2 4 2 3" xfId="24554"/>
    <cellStyle name="Обычный 3 3 2 5 2 4 3" xfId="11881"/>
    <cellStyle name="Обычный 3 3 2 5 2 4 3 2" xfId="28778"/>
    <cellStyle name="Обычный 3 3 2 5 2 4 4" xfId="20330"/>
    <cellStyle name="Обычный 3 3 2 5 2 5" xfId="4841"/>
    <cellStyle name="Обычный 3 3 2 5 2 5 2" xfId="13289"/>
    <cellStyle name="Обычный 3 3 2 5 2 5 2 2" xfId="30186"/>
    <cellStyle name="Обычный 3 3 2 5 2 5 3" xfId="21738"/>
    <cellStyle name="Обычный 3 3 2 5 2 6" xfId="9065"/>
    <cellStyle name="Обычный 3 3 2 5 2 6 2" xfId="25962"/>
    <cellStyle name="Обычный 3 3 2 5 2 7" xfId="17514"/>
    <cellStyle name="Обычный 3 3 2 5 2 8" xfId="34411"/>
    <cellStyle name="Обычный 3 3 2 5 3" xfId="968"/>
    <cellStyle name="Обычный 3 3 2 5 3 2" xfId="2377"/>
    <cellStyle name="Обычный 3 3 2 5 3 2 2" xfId="6601"/>
    <cellStyle name="Обычный 3 3 2 5 3 2 2 2" xfId="15049"/>
    <cellStyle name="Обычный 3 3 2 5 3 2 2 2 2" xfId="31946"/>
    <cellStyle name="Обычный 3 3 2 5 3 2 2 3" xfId="23498"/>
    <cellStyle name="Обычный 3 3 2 5 3 2 3" xfId="10825"/>
    <cellStyle name="Обычный 3 3 2 5 3 2 3 2" xfId="27722"/>
    <cellStyle name="Обычный 3 3 2 5 3 2 4" xfId="19274"/>
    <cellStyle name="Обычный 3 3 2 5 3 3" xfId="3785"/>
    <cellStyle name="Обычный 3 3 2 5 3 3 2" xfId="8009"/>
    <cellStyle name="Обычный 3 3 2 5 3 3 2 2" xfId="16457"/>
    <cellStyle name="Обычный 3 3 2 5 3 3 2 2 2" xfId="33354"/>
    <cellStyle name="Обычный 3 3 2 5 3 3 2 3" xfId="24906"/>
    <cellStyle name="Обычный 3 3 2 5 3 3 3" xfId="12233"/>
    <cellStyle name="Обычный 3 3 2 5 3 3 3 2" xfId="29130"/>
    <cellStyle name="Обычный 3 3 2 5 3 3 4" xfId="20682"/>
    <cellStyle name="Обычный 3 3 2 5 3 4" xfId="5193"/>
    <cellStyle name="Обычный 3 3 2 5 3 4 2" xfId="13641"/>
    <cellStyle name="Обычный 3 3 2 5 3 4 2 2" xfId="30538"/>
    <cellStyle name="Обычный 3 3 2 5 3 4 3" xfId="22090"/>
    <cellStyle name="Обычный 3 3 2 5 3 5" xfId="9417"/>
    <cellStyle name="Обычный 3 3 2 5 3 5 2" xfId="26314"/>
    <cellStyle name="Обычный 3 3 2 5 3 6" xfId="17866"/>
    <cellStyle name="Обычный 3 3 2 5 4" xfId="1673"/>
    <cellStyle name="Обычный 3 3 2 5 4 2" xfId="5897"/>
    <cellStyle name="Обычный 3 3 2 5 4 2 2" xfId="14345"/>
    <cellStyle name="Обычный 3 3 2 5 4 2 2 2" xfId="31242"/>
    <cellStyle name="Обычный 3 3 2 5 4 2 3" xfId="22794"/>
    <cellStyle name="Обычный 3 3 2 5 4 3" xfId="10121"/>
    <cellStyle name="Обычный 3 3 2 5 4 3 2" xfId="27018"/>
    <cellStyle name="Обычный 3 3 2 5 4 4" xfId="18570"/>
    <cellStyle name="Обычный 3 3 2 5 5" xfId="3081"/>
    <cellStyle name="Обычный 3 3 2 5 5 2" xfId="7305"/>
    <cellStyle name="Обычный 3 3 2 5 5 2 2" xfId="15753"/>
    <cellStyle name="Обычный 3 3 2 5 5 2 2 2" xfId="32650"/>
    <cellStyle name="Обычный 3 3 2 5 5 2 3" xfId="24202"/>
    <cellStyle name="Обычный 3 3 2 5 5 3" xfId="11529"/>
    <cellStyle name="Обычный 3 3 2 5 5 3 2" xfId="28426"/>
    <cellStyle name="Обычный 3 3 2 5 5 4" xfId="19978"/>
    <cellStyle name="Обычный 3 3 2 5 6" xfId="4489"/>
    <cellStyle name="Обычный 3 3 2 5 6 2" xfId="12937"/>
    <cellStyle name="Обычный 3 3 2 5 6 2 2" xfId="29834"/>
    <cellStyle name="Обычный 3 3 2 5 6 3" xfId="21386"/>
    <cellStyle name="Обычный 3 3 2 5 7" xfId="8713"/>
    <cellStyle name="Обычный 3 3 2 5 7 2" xfId="25610"/>
    <cellStyle name="Обычный 3 3 2 5 8" xfId="17162"/>
    <cellStyle name="Обычный 3 3 2 5 9" xfId="34059"/>
    <cellStyle name="Обычный 3 3 2 6" xfId="574"/>
    <cellStyle name="Обычный 3 3 2 6 2" xfId="1305"/>
    <cellStyle name="Обычный 3 3 2 6 2 2" xfId="2714"/>
    <cellStyle name="Обычный 3 3 2 6 2 2 2" xfId="6938"/>
    <cellStyle name="Обычный 3 3 2 6 2 2 2 2" xfId="15386"/>
    <cellStyle name="Обычный 3 3 2 6 2 2 2 2 2" xfId="32283"/>
    <cellStyle name="Обычный 3 3 2 6 2 2 2 3" xfId="23835"/>
    <cellStyle name="Обычный 3 3 2 6 2 2 3" xfId="11162"/>
    <cellStyle name="Обычный 3 3 2 6 2 2 3 2" xfId="28059"/>
    <cellStyle name="Обычный 3 3 2 6 2 2 4" xfId="19611"/>
    <cellStyle name="Обычный 3 3 2 6 2 3" xfId="4122"/>
    <cellStyle name="Обычный 3 3 2 6 2 3 2" xfId="8346"/>
    <cellStyle name="Обычный 3 3 2 6 2 3 2 2" xfId="16794"/>
    <cellStyle name="Обычный 3 3 2 6 2 3 2 2 2" xfId="33691"/>
    <cellStyle name="Обычный 3 3 2 6 2 3 2 3" xfId="25243"/>
    <cellStyle name="Обычный 3 3 2 6 2 3 3" xfId="12570"/>
    <cellStyle name="Обычный 3 3 2 6 2 3 3 2" xfId="29467"/>
    <cellStyle name="Обычный 3 3 2 6 2 3 4" xfId="21019"/>
    <cellStyle name="Обычный 3 3 2 6 2 4" xfId="5530"/>
    <cellStyle name="Обычный 3 3 2 6 2 4 2" xfId="13978"/>
    <cellStyle name="Обычный 3 3 2 6 2 4 2 2" xfId="30875"/>
    <cellStyle name="Обычный 3 3 2 6 2 4 3" xfId="22427"/>
    <cellStyle name="Обычный 3 3 2 6 2 5" xfId="9754"/>
    <cellStyle name="Обычный 3 3 2 6 2 5 2" xfId="26651"/>
    <cellStyle name="Обычный 3 3 2 6 2 6" xfId="18203"/>
    <cellStyle name="Обычный 3 3 2 6 3" xfId="2010"/>
    <cellStyle name="Обычный 3 3 2 6 3 2" xfId="6234"/>
    <cellStyle name="Обычный 3 3 2 6 3 2 2" xfId="14682"/>
    <cellStyle name="Обычный 3 3 2 6 3 2 2 2" xfId="31579"/>
    <cellStyle name="Обычный 3 3 2 6 3 2 3" xfId="23131"/>
    <cellStyle name="Обычный 3 3 2 6 3 3" xfId="10458"/>
    <cellStyle name="Обычный 3 3 2 6 3 3 2" xfId="27355"/>
    <cellStyle name="Обычный 3 3 2 6 3 4" xfId="18907"/>
    <cellStyle name="Обычный 3 3 2 6 4" xfId="3418"/>
    <cellStyle name="Обычный 3 3 2 6 4 2" xfId="7642"/>
    <cellStyle name="Обычный 3 3 2 6 4 2 2" xfId="16090"/>
    <cellStyle name="Обычный 3 3 2 6 4 2 2 2" xfId="32987"/>
    <cellStyle name="Обычный 3 3 2 6 4 2 3" xfId="24539"/>
    <cellStyle name="Обычный 3 3 2 6 4 3" xfId="11866"/>
    <cellStyle name="Обычный 3 3 2 6 4 3 2" xfId="28763"/>
    <cellStyle name="Обычный 3 3 2 6 4 4" xfId="20315"/>
    <cellStyle name="Обычный 3 3 2 6 5" xfId="4826"/>
    <cellStyle name="Обычный 3 3 2 6 5 2" xfId="13274"/>
    <cellStyle name="Обычный 3 3 2 6 5 2 2" xfId="30171"/>
    <cellStyle name="Обычный 3 3 2 6 5 3" xfId="21723"/>
    <cellStyle name="Обычный 3 3 2 6 6" xfId="9050"/>
    <cellStyle name="Обычный 3 3 2 6 6 2" xfId="25947"/>
    <cellStyle name="Обычный 3 3 2 6 7" xfId="17499"/>
    <cellStyle name="Обычный 3 3 2 6 8" xfId="34396"/>
    <cellStyle name="Обычный 3 3 2 7" xfId="953"/>
    <cellStyle name="Обычный 3 3 2 7 2" xfId="2362"/>
    <cellStyle name="Обычный 3 3 2 7 2 2" xfId="6586"/>
    <cellStyle name="Обычный 3 3 2 7 2 2 2" xfId="15034"/>
    <cellStyle name="Обычный 3 3 2 7 2 2 2 2" xfId="31931"/>
    <cellStyle name="Обычный 3 3 2 7 2 2 3" xfId="23483"/>
    <cellStyle name="Обычный 3 3 2 7 2 3" xfId="10810"/>
    <cellStyle name="Обычный 3 3 2 7 2 3 2" xfId="27707"/>
    <cellStyle name="Обычный 3 3 2 7 2 4" xfId="19259"/>
    <cellStyle name="Обычный 3 3 2 7 3" xfId="3770"/>
    <cellStyle name="Обычный 3 3 2 7 3 2" xfId="7994"/>
    <cellStyle name="Обычный 3 3 2 7 3 2 2" xfId="16442"/>
    <cellStyle name="Обычный 3 3 2 7 3 2 2 2" xfId="33339"/>
    <cellStyle name="Обычный 3 3 2 7 3 2 3" xfId="24891"/>
    <cellStyle name="Обычный 3 3 2 7 3 3" xfId="12218"/>
    <cellStyle name="Обычный 3 3 2 7 3 3 2" xfId="29115"/>
    <cellStyle name="Обычный 3 3 2 7 3 4" xfId="20667"/>
    <cellStyle name="Обычный 3 3 2 7 4" xfId="5178"/>
    <cellStyle name="Обычный 3 3 2 7 4 2" xfId="13626"/>
    <cellStyle name="Обычный 3 3 2 7 4 2 2" xfId="30523"/>
    <cellStyle name="Обычный 3 3 2 7 4 3" xfId="22075"/>
    <cellStyle name="Обычный 3 3 2 7 5" xfId="9402"/>
    <cellStyle name="Обычный 3 3 2 7 5 2" xfId="26299"/>
    <cellStyle name="Обычный 3 3 2 7 6" xfId="17851"/>
    <cellStyle name="Обычный 3 3 2 8" xfId="1658"/>
    <cellStyle name="Обычный 3 3 2 8 2" xfId="5882"/>
    <cellStyle name="Обычный 3 3 2 8 2 2" xfId="14330"/>
    <cellStyle name="Обычный 3 3 2 8 2 2 2" xfId="31227"/>
    <cellStyle name="Обычный 3 3 2 8 2 3" xfId="22779"/>
    <cellStyle name="Обычный 3 3 2 8 3" xfId="10106"/>
    <cellStyle name="Обычный 3 3 2 8 3 2" xfId="27003"/>
    <cellStyle name="Обычный 3 3 2 8 4" xfId="18555"/>
    <cellStyle name="Обычный 3 3 2 9" xfId="3066"/>
    <cellStyle name="Обычный 3 3 2 9 2" xfId="7290"/>
    <cellStyle name="Обычный 3 3 2 9 2 2" xfId="15738"/>
    <cellStyle name="Обычный 3 3 2 9 2 2 2" xfId="32635"/>
    <cellStyle name="Обычный 3 3 2 9 2 3" xfId="24187"/>
    <cellStyle name="Обычный 3 3 2 9 3" xfId="11514"/>
    <cellStyle name="Обычный 3 3 2 9 3 2" xfId="28411"/>
    <cellStyle name="Обычный 3 3 2 9 4" xfId="19963"/>
    <cellStyle name="Обычный 3 3 2_Отчет за 2015 год" xfId="182"/>
    <cellStyle name="Обычный 3 3 3" xfId="183"/>
    <cellStyle name="Обычный 3 3 3 10" xfId="8714"/>
    <cellStyle name="Обычный 3 3 3 10 2" xfId="25611"/>
    <cellStyle name="Обычный 3 3 3 11" xfId="17163"/>
    <cellStyle name="Обычный 3 3 3 12" xfId="34060"/>
    <cellStyle name="Обычный 3 3 3 2" xfId="184"/>
    <cellStyle name="Обычный 3 3 3 2 10" xfId="17164"/>
    <cellStyle name="Обычный 3 3 3 2 11" xfId="34061"/>
    <cellStyle name="Обычный 3 3 3 2 2" xfId="185"/>
    <cellStyle name="Обычный 3 3 3 2 2 10" xfId="34062"/>
    <cellStyle name="Обычный 3 3 3 2 2 2" xfId="186"/>
    <cellStyle name="Обычный 3 3 3 2 2 2 2" xfId="593"/>
    <cellStyle name="Обычный 3 3 3 2 2 2 2 2" xfId="1324"/>
    <cellStyle name="Обычный 3 3 3 2 2 2 2 2 2" xfId="2733"/>
    <cellStyle name="Обычный 3 3 3 2 2 2 2 2 2 2" xfId="6957"/>
    <cellStyle name="Обычный 3 3 3 2 2 2 2 2 2 2 2" xfId="15405"/>
    <cellStyle name="Обычный 3 3 3 2 2 2 2 2 2 2 2 2" xfId="32302"/>
    <cellStyle name="Обычный 3 3 3 2 2 2 2 2 2 2 3" xfId="23854"/>
    <cellStyle name="Обычный 3 3 3 2 2 2 2 2 2 3" xfId="11181"/>
    <cellStyle name="Обычный 3 3 3 2 2 2 2 2 2 3 2" xfId="28078"/>
    <cellStyle name="Обычный 3 3 3 2 2 2 2 2 2 4" xfId="19630"/>
    <cellStyle name="Обычный 3 3 3 2 2 2 2 2 3" xfId="4141"/>
    <cellStyle name="Обычный 3 3 3 2 2 2 2 2 3 2" xfId="8365"/>
    <cellStyle name="Обычный 3 3 3 2 2 2 2 2 3 2 2" xfId="16813"/>
    <cellStyle name="Обычный 3 3 3 2 2 2 2 2 3 2 2 2" xfId="33710"/>
    <cellStyle name="Обычный 3 3 3 2 2 2 2 2 3 2 3" xfId="25262"/>
    <cellStyle name="Обычный 3 3 3 2 2 2 2 2 3 3" xfId="12589"/>
    <cellStyle name="Обычный 3 3 3 2 2 2 2 2 3 3 2" xfId="29486"/>
    <cellStyle name="Обычный 3 3 3 2 2 2 2 2 3 4" xfId="21038"/>
    <cellStyle name="Обычный 3 3 3 2 2 2 2 2 4" xfId="5549"/>
    <cellStyle name="Обычный 3 3 3 2 2 2 2 2 4 2" xfId="13997"/>
    <cellStyle name="Обычный 3 3 3 2 2 2 2 2 4 2 2" xfId="30894"/>
    <cellStyle name="Обычный 3 3 3 2 2 2 2 2 4 3" xfId="22446"/>
    <cellStyle name="Обычный 3 3 3 2 2 2 2 2 5" xfId="9773"/>
    <cellStyle name="Обычный 3 3 3 2 2 2 2 2 5 2" xfId="26670"/>
    <cellStyle name="Обычный 3 3 3 2 2 2 2 2 6" xfId="18222"/>
    <cellStyle name="Обычный 3 3 3 2 2 2 2 3" xfId="2029"/>
    <cellStyle name="Обычный 3 3 3 2 2 2 2 3 2" xfId="6253"/>
    <cellStyle name="Обычный 3 3 3 2 2 2 2 3 2 2" xfId="14701"/>
    <cellStyle name="Обычный 3 3 3 2 2 2 2 3 2 2 2" xfId="31598"/>
    <cellStyle name="Обычный 3 3 3 2 2 2 2 3 2 3" xfId="23150"/>
    <cellStyle name="Обычный 3 3 3 2 2 2 2 3 3" xfId="10477"/>
    <cellStyle name="Обычный 3 3 3 2 2 2 2 3 3 2" xfId="27374"/>
    <cellStyle name="Обычный 3 3 3 2 2 2 2 3 4" xfId="18926"/>
    <cellStyle name="Обычный 3 3 3 2 2 2 2 4" xfId="3437"/>
    <cellStyle name="Обычный 3 3 3 2 2 2 2 4 2" xfId="7661"/>
    <cellStyle name="Обычный 3 3 3 2 2 2 2 4 2 2" xfId="16109"/>
    <cellStyle name="Обычный 3 3 3 2 2 2 2 4 2 2 2" xfId="33006"/>
    <cellStyle name="Обычный 3 3 3 2 2 2 2 4 2 3" xfId="24558"/>
    <cellStyle name="Обычный 3 3 3 2 2 2 2 4 3" xfId="11885"/>
    <cellStyle name="Обычный 3 3 3 2 2 2 2 4 3 2" xfId="28782"/>
    <cellStyle name="Обычный 3 3 3 2 2 2 2 4 4" xfId="20334"/>
    <cellStyle name="Обычный 3 3 3 2 2 2 2 5" xfId="4845"/>
    <cellStyle name="Обычный 3 3 3 2 2 2 2 5 2" xfId="13293"/>
    <cellStyle name="Обычный 3 3 3 2 2 2 2 5 2 2" xfId="30190"/>
    <cellStyle name="Обычный 3 3 3 2 2 2 2 5 3" xfId="21742"/>
    <cellStyle name="Обычный 3 3 3 2 2 2 2 6" xfId="9069"/>
    <cellStyle name="Обычный 3 3 3 2 2 2 2 6 2" xfId="25966"/>
    <cellStyle name="Обычный 3 3 3 2 2 2 2 7" xfId="17518"/>
    <cellStyle name="Обычный 3 3 3 2 2 2 2 8" xfId="34415"/>
    <cellStyle name="Обычный 3 3 3 2 2 2 3" xfId="972"/>
    <cellStyle name="Обычный 3 3 3 2 2 2 3 2" xfId="2381"/>
    <cellStyle name="Обычный 3 3 3 2 2 2 3 2 2" xfId="6605"/>
    <cellStyle name="Обычный 3 3 3 2 2 2 3 2 2 2" xfId="15053"/>
    <cellStyle name="Обычный 3 3 3 2 2 2 3 2 2 2 2" xfId="31950"/>
    <cellStyle name="Обычный 3 3 3 2 2 2 3 2 2 3" xfId="23502"/>
    <cellStyle name="Обычный 3 3 3 2 2 2 3 2 3" xfId="10829"/>
    <cellStyle name="Обычный 3 3 3 2 2 2 3 2 3 2" xfId="27726"/>
    <cellStyle name="Обычный 3 3 3 2 2 2 3 2 4" xfId="19278"/>
    <cellStyle name="Обычный 3 3 3 2 2 2 3 3" xfId="3789"/>
    <cellStyle name="Обычный 3 3 3 2 2 2 3 3 2" xfId="8013"/>
    <cellStyle name="Обычный 3 3 3 2 2 2 3 3 2 2" xfId="16461"/>
    <cellStyle name="Обычный 3 3 3 2 2 2 3 3 2 2 2" xfId="33358"/>
    <cellStyle name="Обычный 3 3 3 2 2 2 3 3 2 3" xfId="24910"/>
    <cellStyle name="Обычный 3 3 3 2 2 2 3 3 3" xfId="12237"/>
    <cellStyle name="Обычный 3 3 3 2 2 2 3 3 3 2" xfId="29134"/>
    <cellStyle name="Обычный 3 3 3 2 2 2 3 3 4" xfId="20686"/>
    <cellStyle name="Обычный 3 3 3 2 2 2 3 4" xfId="5197"/>
    <cellStyle name="Обычный 3 3 3 2 2 2 3 4 2" xfId="13645"/>
    <cellStyle name="Обычный 3 3 3 2 2 2 3 4 2 2" xfId="30542"/>
    <cellStyle name="Обычный 3 3 3 2 2 2 3 4 3" xfId="22094"/>
    <cellStyle name="Обычный 3 3 3 2 2 2 3 5" xfId="9421"/>
    <cellStyle name="Обычный 3 3 3 2 2 2 3 5 2" xfId="26318"/>
    <cellStyle name="Обычный 3 3 3 2 2 2 3 6" xfId="17870"/>
    <cellStyle name="Обычный 3 3 3 2 2 2 4" xfId="1677"/>
    <cellStyle name="Обычный 3 3 3 2 2 2 4 2" xfId="5901"/>
    <cellStyle name="Обычный 3 3 3 2 2 2 4 2 2" xfId="14349"/>
    <cellStyle name="Обычный 3 3 3 2 2 2 4 2 2 2" xfId="31246"/>
    <cellStyle name="Обычный 3 3 3 2 2 2 4 2 3" xfId="22798"/>
    <cellStyle name="Обычный 3 3 3 2 2 2 4 3" xfId="10125"/>
    <cellStyle name="Обычный 3 3 3 2 2 2 4 3 2" xfId="27022"/>
    <cellStyle name="Обычный 3 3 3 2 2 2 4 4" xfId="18574"/>
    <cellStyle name="Обычный 3 3 3 2 2 2 5" xfId="3085"/>
    <cellStyle name="Обычный 3 3 3 2 2 2 5 2" xfId="7309"/>
    <cellStyle name="Обычный 3 3 3 2 2 2 5 2 2" xfId="15757"/>
    <cellStyle name="Обычный 3 3 3 2 2 2 5 2 2 2" xfId="32654"/>
    <cellStyle name="Обычный 3 3 3 2 2 2 5 2 3" xfId="24206"/>
    <cellStyle name="Обычный 3 3 3 2 2 2 5 3" xfId="11533"/>
    <cellStyle name="Обычный 3 3 3 2 2 2 5 3 2" xfId="28430"/>
    <cellStyle name="Обычный 3 3 3 2 2 2 5 4" xfId="19982"/>
    <cellStyle name="Обычный 3 3 3 2 2 2 6" xfId="4493"/>
    <cellStyle name="Обычный 3 3 3 2 2 2 6 2" xfId="12941"/>
    <cellStyle name="Обычный 3 3 3 2 2 2 6 2 2" xfId="29838"/>
    <cellStyle name="Обычный 3 3 3 2 2 2 6 3" xfId="21390"/>
    <cellStyle name="Обычный 3 3 3 2 2 2 7" xfId="8717"/>
    <cellStyle name="Обычный 3 3 3 2 2 2 7 2" xfId="25614"/>
    <cellStyle name="Обычный 3 3 3 2 2 2 8" xfId="17166"/>
    <cellStyle name="Обычный 3 3 3 2 2 2 9" xfId="34063"/>
    <cellStyle name="Обычный 3 3 3 2 2 3" xfId="592"/>
    <cellStyle name="Обычный 3 3 3 2 2 3 2" xfId="1323"/>
    <cellStyle name="Обычный 3 3 3 2 2 3 2 2" xfId="2732"/>
    <cellStyle name="Обычный 3 3 3 2 2 3 2 2 2" xfId="6956"/>
    <cellStyle name="Обычный 3 3 3 2 2 3 2 2 2 2" xfId="15404"/>
    <cellStyle name="Обычный 3 3 3 2 2 3 2 2 2 2 2" xfId="32301"/>
    <cellStyle name="Обычный 3 3 3 2 2 3 2 2 2 3" xfId="23853"/>
    <cellStyle name="Обычный 3 3 3 2 2 3 2 2 3" xfId="11180"/>
    <cellStyle name="Обычный 3 3 3 2 2 3 2 2 3 2" xfId="28077"/>
    <cellStyle name="Обычный 3 3 3 2 2 3 2 2 4" xfId="19629"/>
    <cellStyle name="Обычный 3 3 3 2 2 3 2 3" xfId="4140"/>
    <cellStyle name="Обычный 3 3 3 2 2 3 2 3 2" xfId="8364"/>
    <cellStyle name="Обычный 3 3 3 2 2 3 2 3 2 2" xfId="16812"/>
    <cellStyle name="Обычный 3 3 3 2 2 3 2 3 2 2 2" xfId="33709"/>
    <cellStyle name="Обычный 3 3 3 2 2 3 2 3 2 3" xfId="25261"/>
    <cellStyle name="Обычный 3 3 3 2 2 3 2 3 3" xfId="12588"/>
    <cellStyle name="Обычный 3 3 3 2 2 3 2 3 3 2" xfId="29485"/>
    <cellStyle name="Обычный 3 3 3 2 2 3 2 3 4" xfId="21037"/>
    <cellStyle name="Обычный 3 3 3 2 2 3 2 4" xfId="5548"/>
    <cellStyle name="Обычный 3 3 3 2 2 3 2 4 2" xfId="13996"/>
    <cellStyle name="Обычный 3 3 3 2 2 3 2 4 2 2" xfId="30893"/>
    <cellStyle name="Обычный 3 3 3 2 2 3 2 4 3" xfId="22445"/>
    <cellStyle name="Обычный 3 3 3 2 2 3 2 5" xfId="9772"/>
    <cellStyle name="Обычный 3 3 3 2 2 3 2 5 2" xfId="26669"/>
    <cellStyle name="Обычный 3 3 3 2 2 3 2 6" xfId="18221"/>
    <cellStyle name="Обычный 3 3 3 2 2 3 3" xfId="2028"/>
    <cellStyle name="Обычный 3 3 3 2 2 3 3 2" xfId="6252"/>
    <cellStyle name="Обычный 3 3 3 2 2 3 3 2 2" xfId="14700"/>
    <cellStyle name="Обычный 3 3 3 2 2 3 3 2 2 2" xfId="31597"/>
    <cellStyle name="Обычный 3 3 3 2 2 3 3 2 3" xfId="23149"/>
    <cellStyle name="Обычный 3 3 3 2 2 3 3 3" xfId="10476"/>
    <cellStyle name="Обычный 3 3 3 2 2 3 3 3 2" xfId="27373"/>
    <cellStyle name="Обычный 3 3 3 2 2 3 3 4" xfId="18925"/>
    <cellStyle name="Обычный 3 3 3 2 2 3 4" xfId="3436"/>
    <cellStyle name="Обычный 3 3 3 2 2 3 4 2" xfId="7660"/>
    <cellStyle name="Обычный 3 3 3 2 2 3 4 2 2" xfId="16108"/>
    <cellStyle name="Обычный 3 3 3 2 2 3 4 2 2 2" xfId="33005"/>
    <cellStyle name="Обычный 3 3 3 2 2 3 4 2 3" xfId="24557"/>
    <cellStyle name="Обычный 3 3 3 2 2 3 4 3" xfId="11884"/>
    <cellStyle name="Обычный 3 3 3 2 2 3 4 3 2" xfId="28781"/>
    <cellStyle name="Обычный 3 3 3 2 2 3 4 4" xfId="20333"/>
    <cellStyle name="Обычный 3 3 3 2 2 3 5" xfId="4844"/>
    <cellStyle name="Обычный 3 3 3 2 2 3 5 2" xfId="13292"/>
    <cellStyle name="Обычный 3 3 3 2 2 3 5 2 2" xfId="30189"/>
    <cellStyle name="Обычный 3 3 3 2 2 3 5 3" xfId="21741"/>
    <cellStyle name="Обычный 3 3 3 2 2 3 6" xfId="9068"/>
    <cellStyle name="Обычный 3 3 3 2 2 3 6 2" xfId="25965"/>
    <cellStyle name="Обычный 3 3 3 2 2 3 7" xfId="17517"/>
    <cellStyle name="Обычный 3 3 3 2 2 3 8" xfId="34414"/>
    <cellStyle name="Обычный 3 3 3 2 2 4" xfId="971"/>
    <cellStyle name="Обычный 3 3 3 2 2 4 2" xfId="2380"/>
    <cellStyle name="Обычный 3 3 3 2 2 4 2 2" xfId="6604"/>
    <cellStyle name="Обычный 3 3 3 2 2 4 2 2 2" xfId="15052"/>
    <cellStyle name="Обычный 3 3 3 2 2 4 2 2 2 2" xfId="31949"/>
    <cellStyle name="Обычный 3 3 3 2 2 4 2 2 3" xfId="23501"/>
    <cellStyle name="Обычный 3 3 3 2 2 4 2 3" xfId="10828"/>
    <cellStyle name="Обычный 3 3 3 2 2 4 2 3 2" xfId="27725"/>
    <cellStyle name="Обычный 3 3 3 2 2 4 2 4" xfId="19277"/>
    <cellStyle name="Обычный 3 3 3 2 2 4 3" xfId="3788"/>
    <cellStyle name="Обычный 3 3 3 2 2 4 3 2" xfId="8012"/>
    <cellStyle name="Обычный 3 3 3 2 2 4 3 2 2" xfId="16460"/>
    <cellStyle name="Обычный 3 3 3 2 2 4 3 2 2 2" xfId="33357"/>
    <cellStyle name="Обычный 3 3 3 2 2 4 3 2 3" xfId="24909"/>
    <cellStyle name="Обычный 3 3 3 2 2 4 3 3" xfId="12236"/>
    <cellStyle name="Обычный 3 3 3 2 2 4 3 3 2" xfId="29133"/>
    <cellStyle name="Обычный 3 3 3 2 2 4 3 4" xfId="20685"/>
    <cellStyle name="Обычный 3 3 3 2 2 4 4" xfId="5196"/>
    <cellStyle name="Обычный 3 3 3 2 2 4 4 2" xfId="13644"/>
    <cellStyle name="Обычный 3 3 3 2 2 4 4 2 2" xfId="30541"/>
    <cellStyle name="Обычный 3 3 3 2 2 4 4 3" xfId="22093"/>
    <cellStyle name="Обычный 3 3 3 2 2 4 5" xfId="9420"/>
    <cellStyle name="Обычный 3 3 3 2 2 4 5 2" xfId="26317"/>
    <cellStyle name="Обычный 3 3 3 2 2 4 6" xfId="17869"/>
    <cellStyle name="Обычный 3 3 3 2 2 5" xfId="1676"/>
    <cellStyle name="Обычный 3 3 3 2 2 5 2" xfId="5900"/>
    <cellStyle name="Обычный 3 3 3 2 2 5 2 2" xfId="14348"/>
    <cellStyle name="Обычный 3 3 3 2 2 5 2 2 2" xfId="31245"/>
    <cellStyle name="Обычный 3 3 3 2 2 5 2 3" xfId="22797"/>
    <cellStyle name="Обычный 3 3 3 2 2 5 3" xfId="10124"/>
    <cellStyle name="Обычный 3 3 3 2 2 5 3 2" xfId="27021"/>
    <cellStyle name="Обычный 3 3 3 2 2 5 4" xfId="18573"/>
    <cellStyle name="Обычный 3 3 3 2 2 6" xfId="3084"/>
    <cellStyle name="Обычный 3 3 3 2 2 6 2" xfId="7308"/>
    <cellStyle name="Обычный 3 3 3 2 2 6 2 2" xfId="15756"/>
    <cellStyle name="Обычный 3 3 3 2 2 6 2 2 2" xfId="32653"/>
    <cellStyle name="Обычный 3 3 3 2 2 6 2 3" xfId="24205"/>
    <cellStyle name="Обычный 3 3 3 2 2 6 3" xfId="11532"/>
    <cellStyle name="Обычный 3 3 3 2 2 6 3 2" xfId="28429"/>
    <cellStyle name="Обычный 3 3 3 2 2 6 4" xfId="19981"/>
    <cellStyle name="Обычный 3 3 3 2 2 7" xfId="4492"/>
    <cellStyle name="Обычный 3 3 3 2 2 7 2" xfId="12940"/>
    <cellStyle name="Обычный 3 3 3 2 2 7 2 2" xfId="29837"/>
    <cellStyle name="Обычный 3 3 3 2 2 7 3" xfId="21389"/>
    <cellStyle name="Обычный 3 3 3 2 2 8" xfId="8716"/>
    <cellStyle name="Обычный 3 3 3 2 2 8 2" xfId="25613"/>
    <cellStyle name="Обычный 3 3 3 2 2 9" xfId="17165"/>
    <cellStyle name="Обычный 3 3 3 2 3" xfId="187"/>
    <cellStyle name="Обычный 3 3 3 2 3 2" xfId="594"/>
    <cellStyle name="Обычный 3 3 3 2 3 2 2" xfId="1325"/>
    <cellStyle name="Обычный 3 3 3 2 3 2 2 2" xfId="2734"/>
    <cellStyle name="Обычный 3 3 3 2 3 2 2 2 2" xfId="6958"/>
    <cellStyle name="Обычный 3 3 3 2 3 2 2 2 2 2" xfId="15406"/>
    <cellStyle name="Обычный 3 3 3 2 3 2 2 2 2 2 2" xfId="32303"/>
    <cellStyle name="Обычный 3 3 3 2 3 2 2 2 2 3" xfId="23855"/>
    <cellStyle name="Обычный 3 3 3 2 3 2 2 2 3" xfId="11182"/>
    <cellStyle name="Обычный 3 3 3 2 3 2 2 2 3 2" xfId="28079"/>
    <cellStyle name="Обычный 3 3 3 2 3 2 2 2 4" xfId="19631"/>
    <cellStyle name="Обычный 3 3 3 2 3 2 2 3" xfId="4142"/>
    <cellStyle name="Обычный 3 3 3 2 3 2 2 3 2" xfId="8366"/>
    <cellStyle name="Обычный 3 3 3 2 3 2 2 3 2 2" xfId="16814"/>
    <cellStyle name="Обычный 3 3 3 2 3 2 2 3 2 2 2" xfId="33711"/>
    <cellStyle name="Обычный 3 3 3 2 3 2 2 3 2 3" xfId="25263"/>
    <cellStyle name="Обычный 3 3 3 2 3 2 2 3 3" xfId="12590"/>
    <cellStyle name="Обычный 3 3 3 2 3 2 2 3 3 2" xfId="29487"/>
    <cellStyle name="Обычный 3 3 3 2 3 2 2 3 4" xfId="21039"/>
    <cellStyle name="Обычный 3 3 3 2 3 2 2 4" xfId="5550"/>
    <cellStyle name="Обычный 3 3 3 2 3 2 2 4 2" xfId="13998"/>
    <cellStyle name="Обычный 3 3 3 2 3 2 2 4 2 2" xfId="30895"/>
    <cellStyle name="Обычный 3 3 3 2 3 2 2 4 3" xfId="22447"/>
    <cellStyle name="Обычный 3 3 3 2 3 2 2 5" xfId="9774"/>
    <cellStyle name="Обычный 3 3 3 2 3 2 2 5 2" xfId="26671"/>
    <cellStyle name="Обычный 3 3 3 2 3 2 2 6" xfId="18223"/>
    <cellStyle name="Обычный 3 3 3 2 3 2 3" xfId="2030"/>
    <cellStyle name="Обычный 3 3 3 2 3 2 3 2" xfId="6254"/>
    <cellStyle name="Обычный 3 3 3 2 3 2 3 2 2" xfId="14702"/>
    <cellStyle name="Обычный 3 3 3 2 3 2 3 2 2 2" xfId="31599"/>
    <cellStyle name="Обычный 3 3 3 2 3 2 3 2 3" xfId="23151"/>
    <cellStyle name="Обычный 3 3 3 2 3 2 3 3" xfId="10478"/>
    <cellStyle name="Обычный 3 3 3 2 3 2 3 3 2" xfId="27375"/>
    <cellStyle name="Обычный 3 3 3 2 3 2 3 4" xfId="18927"/>
    <cellStyle name="Обычный 3 3 3 2 3 2 4" xfId="3438"/>
    <cellStyle name="Обычный 3 3 3 2 3 2 4 2" xfId="7662"/>
    <cellStyle name="Обычный 3 3 3 2 3 2 4 2 2" xfId="16110"/>
    <cellStyle name="Обычный 3 3 3 2 3 2 4 2 2 2" xfId="33007"/>
    <cellStyle name="Обычный 3 3 3 2 3 2 4 2 3" xfId="24559"/>
    <cellStyle name="Обычный 3 3 3 2 3 2 4 3" xfId="11886"/>
    <cellStyle name="Обычный 3 3 3 2 3 2 4 3 2" xfId="28783"/>
    <cellStyle name="Обычный 3 3 3 2 3 2 4 4" xfId="20335"/>
    <cellStyle name="Обычный 3 3 3 2 3 2 5" xfId="4846"/>
    <cellStyle name="Обычный 3 3 3 2 3 2 5 2" xfId="13294"/>
    <cellStyle name="Обычный 3 3 3 2 3 2 5 2 2" xfId="30191"/>
    <cellStyle name="Обычный 3 3 3 2 3 2 5 3" xfId="21743"/>
    <cellStyle name="Обычный 3 3 3 2 3 2 6" xfId="9070"/>
    <cellStyle name="Обычный 3 3 3 2 3 2 6 2" xfId="25967"/>
    <cellStyle name="Обычный 3 3 3 2 3 2 7" xfId="17519"/>
    <cellStyle name="Обычный 3 3 3 2 3 2 8" xfId="34416"/>
    <cellStyle name="Обычный 3 3 3 2 3 3" xfId="973"/>
    <cellStyle name="Обычный 3 3 3 2 3 3 2" xfId="2382"/>
    <cellStyle name="Обычный 3 3 3 2 3 3 2 2" xfId="6606"/>
    <cellStyle name="Обычный 3 3 3 2 3 3 2 2 2" xfId="15054"/>
    <cellStyle name="Обычный 3 3 3 2 3 3 2 2 2 2" xfId="31951"/>
    <cellStyle name="Обычный 3 3 3 2 3 3 2 2 3" xfId="23503"/>
    <cellStyle name="Обычный 3 3 3 2 3 3 2 3" xfId="10830"/>
    <cellStyle name="Обычный 3 3 3 2 3 3 2 3 2" xfId="27727"/>
    <cellStyle name="Обычный 3 3 3 2 3 3 2 4" xfId="19279"/>
    <cellStyle name="Обычный 3 3 3 2 3 3 3" xfId="3790"/>
    <cellStyle name="Обычный 3 3 3 2 3 3 3 2" xfId="8014"/>
    <cellStyle name="Обычный 3 3 3 2 3 3 3 2 2" xfId="16462"/>
    <cellStyle name="Обычный 3 3 3 2 3 3 3 2 2 2" xfId="33359"/>
    <cellStyle name="Обычный 3 3 3 2 3 3 3 2 3" xfId="24911"/>
    <cellStyle name="Обычный 3 3 3 2 3 3 3 3" xfId="12238"/>
    <cellStyle name="Обычный 3 3 3 2 3 3 3 3 2" xfId="29135"/>
    <cellStyle name="Обычный 3 3 3 2 3 3 3 4" xfId="20687"/>
    <cellStyle name="Обычный 3 3 3 2 3 3 4" xfId="5198"/>
    <cellStyle name="Обычный 3 3 3 2 3 3 4 2" xfId="13646"/>
    <cellStyle name="Обычный 3 3 3 2 3 3 4 2 2" xfId="30543"/>
    <cellStyle name="Обычный 3 3 3 2 3 3 4 3" xfId="22095"/>
    <cellStyle name="Обычный 3 3 3 2 3 3 5" xfId="9422"/>
    <cellStyle name="Обычный 3 3 3 2 3 3 5 2" xfId="26319"/>
    <cellStyle name="Обычный 3 3 3 2 3 3 6" xfId="17871"/>
    <cellStyle name="Обычный 3 3 3 2 3 4" xfId="1678"/>
    <cellStyle name="Обычный 3 3 3 2 3 4 2" xfId="5902"/>
    <cellStyle name="Обычный 3 3 3 2 3 4 2 2" xfId="14350"/>
    <cellStyle name="Обычный 3 3 3 2 3 4 2 2 2" xfId="31247"/>
    <cellStyle name="Обычный 3 3 3 2 3 4 2 3" xfId="22799"/>
    <cellStyle name="Обычный 3 3 3 2 3 4 3" xfId="10126"/>
    <cellStyle name="Обычный 3 3 3 2 3 4 3 2" xfId="27023"/>
    <cellStyle name="Обычный 3 3 3 2 3 4 4" xfId="18575"/>
    <cellStyle name="Обычный 3 3 3 2 3 5" xfId="3086"/>
    <cellStyle name="Обычный 3 3 3 2 3 5 2" xfId="7310"/>
    <cellStyle name="Обычный 3 3 3 2 3 5 2 2" xfId="15758"/>
    <cellStyle name="Обычный 3 3 3 2 3 5 2 2 2" xfId="32655"/>
    <cellStyle name="Обычный 3 3 3 2 3 5 2 3" xfId="24207"/>
    <cellStyle name="Обычный 3 3 3 2 3 5 3" xfId="11534"/>
    <cellStyle name="Обычный 3 3 3 2 3 5 3 2" xfId="28431"/>
    <cellStyle name="Обычный 3 3 3 2 3 5 4" xfId="19983"/>
    <cellStyle name="Обычный 3 3 3 2 3 6" xfId="4494"/>
    <cellStyle name="Обычный 3 3 3 2 3 6 2" xfId="12942"/>
    <cellStyle name="Обычный 3 3 3 2 3 6 2 2" xfId="29839"/>
    <cellStyle name="Обычный 3 3 3 2 3 6 3" xfId="21391"/>
    <cellStyle name="Обычный 3 3 3 2 3 7" xfId="8718"/>
    <cellStyle name="Обычный 3 3 3 2 3 7 2" xfId="25615"/>
    <cellStyle name="Обычный 3 3 3 2 3 8" xfId="17167"/>
    <cellStyle name="Обычный 3 3 3 2 3 9" xfId="34064"/>
    <cellStyle name="Обычный 3 3 3 2 4" xfId="591"/>
    <cellStyle name="Обычный 3 3 3 2 4 2" xfId="1322"/>
    <cellStyle name="Обычный 3 3 3 2 4 2 2" xfId="2731"/>
    <cellStyle name="Обычный 3 3 3 2 4 2 2 2" xfId="6955"/>
    <cellStyle name="Обычный 3 3 3 2 4 2 2 2 2" xfId="15403"/>
    <cellStyle name="Обычный 3 3 3 2 4 2 2 2 2 2" xfId="32300"/>
    <cellStyle name="Обычный 3 3 3 2 4 2 2 2 3" xfId="23852"/>
    <cellStyle name="Обычный 3 3 3 2 4 2 2 3" xfId="11179"/>
    <cellStyle name="Обычный 3 3 3 2 4 2 2 3 2" xfId="28076"/>
    <cellStyle name="Обычный 3 3 3 2 4 2 2 4" xfId="19628"/>
    <cellStyle name="Обычный 3 3 3 2 4 2 3" xfId="4139"/>
    <cellStyle name="Обычный 3 3 3 2 4 2 3 2" xfId="8363"/>
    <cellStyle name="Обычный 3 3 3 2 4 2 3 2 2" xfId="16811"/>
    <cellStyle name="Обычный 3 3 3 2 4 2 3 2 2 2" xfId="33708"/>
    <cellStyle name="Обычный 3 3 3 2 4 2 3 2 3" xfId="25260"/>
    <cellStyle name="Обычный 3 3 3 2 4 2 3 3" xfId="12587"/>
    <cellStyle name="Обычный 3 3 3 2 4 2 3 3 2" xfId="29484"/>
    <cellStyle name="Обычный 3 3 3 2 4 2 3 4" xfId="21036"/>
    <cellStyle name="Обычный 3 3 3 2 4 2 4" xfId="5547"/>
    <cellStyle name="Обычный 3 3 3 2 4 2 4 2" xfId="13995"/>
    <cellStyle name="Обычный 3 3 3 2 4 2 4 2 2" xfId="30892"/>
    <cellStyle name="Обычный 3 3 3 2 4 2 4 3" xfId="22444"/>
    <cellStyle name="Обычный 3 3 3 2 4 2 5" xfId="9771"/>
    <cellStyle name="Обычный 3 3 3 2 4 2 5 2" xfId="26668"/>
    <cellStyle name="Обычный 3 3 3 2 4 2 6" xfId="18220"/>
    <cellStyle name="Обычный 3 3 3 2 4 3" xfId="2027"/>
    <cellStyle name="Обычный 3 3 3 2 4 3 2" xfId="6251"/>
    <cellStyle name="Обычный 3 3 3 2 4 3 2 2" xfId="14699"/>
    <cellStyle name="Обычный 3 3 3 2 4 3 2 2 2" xfId="31596"/>
    <cellStyle name="Обычный 3 3 3 2 4 3 2 3" xfId="23148"/>
    <cellStyle name="Обычный 3 3 3 2 4 3 3" xfId="10475"/>
    <cellStyle name="Обычный 3 3 3 2 4 3 3 2" xfId="27372"/>
    <cellStyle name="Обычный 3 3 3 2 4 3 4" xfId="18924"/>
    <cellStyle name="Обычный 3 3 3 2 4 4" xfId="3435"/>
    <cellStyle name="Обычный 3 3 3 2 4 4 2" xfId="7659"/>
    <cellStyle name="Обычный 3 3 3 2 4 4 2 2" xfId="16107"/>
    <cellStyle name="Обычный 3 3 3 2 4 4 2 2 2" xfId="33004"/>
    <cellStyle name="Обычный 3 3 3 2 4 4 2 3" xfId="24556"/>
    <cellStyle name="Обычный 3 3 3 2 4 4 3" xfId="11883"/>
    <cellStyle name="Обычный 3 3 3 2 4 4 3 2" xfId="28780"/>
    <cellStyle name="Обычный 3 3 3 2 4 4 4" xfId="20332"/>
    <cellStyle name="Обычный 3 3 3 2 4 5" xfId="4843"/>
    <cellStyle name="Обычный 3 3 3 2 4 5 2" xfId="13291"/>
    <cellStyle name="Обычный 3 3 3 2 4 5 2 2" xfId="30188"/>
    <cellStyle name="Обычный 3 3 3 2 4 5 3" xfId="21740"/>
    <cellStyle name="Обычный 3 3 3 2 4 6" xfId="9067"/>
    <cellStyle name="Обычный 3 3 3 2 4 6 2" xfId="25964"/>
    <cellStyle name="Обычный 3 3 3 2 4 7" xfId="17516"/>
    <cellStyle name="Обычный 3 3 3 2 4 8" xfId="34413"/>
    <cellStyle name="Обычный 3 3 3 2 5" xfId="970"/>
    <cellStyle name="Обычный 3 3 3 2 5 2" xfId="2379"/>
    <cellStyle name="Обычный 3 3 3 2 5 2 2" xfId="6603"/>
    <cellStyle name="Обычный 3 3 3 2 5 2 2 2" xfId="15051"/>
    <cellStyle name="Обычный 3 3 3 2 5 2 2 2 2" xfId="31948"/>
    <cellStyle name="Обычный 3 3 3 2 5 2 2 3" xfId="23500"/>
    <cellStyle name="Обычный 3 3 3 2 5 2 3" xfId="10827"/>
    <cellStyle name="Обычный 3 3 3 2 5 2 3 2" xfId="27724"/>
    <cellStyle name="Обычный 3 3 3 2 5 2 4" xfId="19276"/>
    <cellStyle name="Обычный 3 3 3 2 5 3" xfId="3787"/>
    <cellStyle name="Обычный 3 3 3 2 5 3 2" xfId="8011"/>
    <cellStyle name="Обычный 3 3 3 2 5 3 2 2" xfId="16459"/>
    <cellStyle name="Обычный 3 3 3 2 5 3 2 2 2" xfId="33356"/>
    <cellStyle name="Обычный 3 3 3 2 5 3 2 3" xfId="24908"/>
    <cellStyle name="Обычный 3 3 3 2 5 3 3" xfId="12235"/>
    <cellStyle name="Обычный 3 3 3 2 5 3 3 2" xfId="29132"/>
    <cellStyle name="Обычный 3 3 3 2 5 3 4" xfId="20684"/>
    <cellStyle name="Обычный 3 3 3 2 5 4" xfId="5195"/>
    <cellStyle name="Обычный 3 3 3 2 5 4 2" xfId="13643"/>
    <cellStyle name="Обычный 3 3 3 2 5 4 2 2" xfId="30540"/>
    <cellStyle name="Обычный 3 3 3 2 5 4 3" xfId="22092"/>
    <cellStyle name="Обычный 3 3 3 2 5 5" xfId="9419"/>
    <cellStyle name="Обычный 3 3 3 2 5 5 2" xfId="26316"/>
    <cellStyle name="Обычный 3 3 3 2 5 6" xfId="17868"/>
    <cellStyle name="Обычный 3 3 3 2 6" xfId="1675"/>
    <cellStyle name="Обычный 3 3 3 2 6 2" xfId="5899"/>
    <cellStyle name="Обычный 3 3 3 2 6 2 2" xfId="14347"/>
    <cellStyle name="Обычный 3 3 3 2 6 2 2 2" xfId="31244"/>
    <cellStyle name="Обычный 3 3 3 2 6 2 3" xfId="22796"/>
    <cellStyle name="Обычный 3 3 3 2 6 3" xfId="10123"/>
    <cellStyle name="Обычный 3 3 3 2 6 3 2" xfId="27020"/>
    <cellStyle name="Обычный 3 3 3 2 6 4" xfId="18572"/>
    <cellStyle name="Обычный 3 3 3 2 7" xfId="3083"/>
    <cellStyle name="Обычный 3 3 3 2 7 2" xfId="7307"/>
    <cellStyle name="Обычный 3 3 3 2 7 2 2" xfId="15755"/>
    <cellStyle name="Обычный 3 3 3 2 7 2 2 2" xfId="32652"/>
    <cellStyle name="Обычный 3 3 3 2 7 2 3" xfId="24204"/>
    <cellStyle name="Обычный 3 3 3 2 7 3" xfId="11531"/>
    <cellStyle name="Обычный 3 3 3 2 7 3 2" xfId="28428"/>
    <cellStyle name="Обычный 3 3 3 2 7 4" xfId="19980"/>
    <cellStyle name="Обычный 3 3 3 2 8" xfId="4491"/>
    <cellStyle name="Обычный 3 3 3 2 8 2" xfId="12939"/>
    <cellStyle name="Обычный 3 3 3 2 8 2 2" xfId="29836"/>
    <cellStyle name="Обычный 3 3 3 2 8 3" xfId="21388"/>
    <cellStyle name="Обычный 3 3 3 2 9" xfId="8715"/>
    <cellStyle name="Обычный 3 3 3 2 9 2" xfId="25612"/>
    <cellStyle name="Обычный 3 3 3 3" xfId="188"/>
    <cellStyle name="Обычный 3 3 3 3 10" xfId="34065"/>
    <cellStyle name="Обычный 3 3 3 3 2" xfId="189"/>
    <cellStyle name="Обычный 3 3 3 3 2 2" xfId="596"/>
    <cellStyle name="Обычный 3 3 3 3 2 2 2" xfId="1327"/>
    <cellStyle name="Обычный 3 3 3 3 2 2 2 2" xfId="2736"/>
    <cellStyle name="Обычный 3 3 3 3 2 2 2 2 2" xfId="6960"/>
    <cellStyle name="Обычный 3 3 3 3 2 2 2 2 2 2" xfId="15408"/>
    <cellStyle name="Обычный 3 3 3 3 2 2 2 2 2 2 2" xfId="32305"/>
    <cellStyle name="Обычный 3 3 3 3 2 2 2 2 2 3" xfId="23857"/>
    <cellStyle name="Обычный 3 3 3 3 2 2 2 2 3" xfId="11184"/>
    <cellStyle name="Обычный 3 3 3 3 2 2 2 2 3 2" xfId="28081"/>
    <cellStyle name="Обычный 3 3 3 3 2 2 2 2 4" xfId="19633"/>
    <cellStyle name="Обычный 3 3 3 3 2 2 2 3" xfId="4144"/>
    <cellStyle name="Обычный 3 3 3 3 2 2 2 3 2" xfId="8368"/>
    <cellStyle name="Обычный 3 3 3 3 2 2 2 3 2 2" xfId="16816"/>
    <cellStyle name="Обычный 3 3 3 3 2 2 2 3 2 2 2" xfId="33713"/>
    <cellStyle name="Обычный 3 3 3 3 2 2 2 3 2 3" xfId="25265"/>
    <cellStyle name="Обычный 3 3 3 3 2 2 2 3 3" xfId="12592"/>
    <cellStyle name="Обычный 3 3 3 3 2 2 2 3 3 2" xfId="29489"/>
    <cellStyle name="Обычный 3 3 3 3 2 2 2 3 4" xfId="21041"/>
    <cellStyle name="Обычный 3 3 3 3 2 2 2 4" xfId="5552"/>
    <cellStyle name="Обычный 3 3 3 3 2 2 2 4 2" xfId="14000"/>
    <cellStyle name="Обычный 3 3 3 3 2 2 2 4 2 2" xfId="30897"/>
    <cellStyle name="Обычный 3 3 3 3 2 2 2 4 3" xfId="22449"/>
    <cellStyle name="Обычный 3 3 3 3 2 2 2 5" xfId="9776"/>
    <cellStyle name="Обычный 3 3 3 3 2 2 2 5 2" xfId="26673"/>
    <cellStyle name="Обычный 3 3 3 3 2 2 2 6" xfId="18225"/>
    <cellStyle name="Обычный 3 3 3 3 2 2 3" xfId="2032"/>
    <cellStyle name="Обычный 3 3 3 3 2 2 3 2" xfId="6256"/>
    <cellStyle name="Обычный 3 3 3 3 2 2 3 2 2" xfId="14704"/>
    <cellStyle name="Обычный 3 3 3 3 2 2 3 2 2 2" xfId="31601"/>
    <cellStyle name="Обычный 3 3 3 3 2 2 3 2 3" xfId="23153"/>
    <cellStyle name="Обычный 3 3 3 3 2 2 3 3" xfId="10480"/>
    <cellStyle name="Обычный 3 3 3 3 2 2 3 3 2" xfId="27377"/>
    <cellStyle name="Обычный 3 3 3 3 2 2 3 4" xfId="18929"/>
    <cellStyle name="Обычный 3 3 3 3 2 2 4" xfId="3440"/>
    <cellStyle name="Обычный 3 3 3 3 2 2 4 2" xfId="7664"/>
    <cellStyle name="Обычный 3 3 3 3 2 2 4 2 2" xfId="16112"/>
    <cellStyle name="Обычный 3 3 3 3 2 2 4 2 2 2" xfId="33009"/>
    <cellStyle name="Обычный 3 3 3 3 2 2 4 2 3" xfId="24561"/>
    <cellStyle name="Обычный 3 3 3 3 2 2 4 3" xfId="11888"/>
    <cellStyle name="Обычный 3 3 3 3 2 2 4 3 2" xfId="28785"/>
    <cellStyle name="Обычный 3 3 3 3 2 2 4 4" xfId="20337"/>
    <cellStyle name="Обычный 3 3 3 3 2 2 5" xfId="4848"/>
    <cellStyle name="Обычный 3 3 3 3 2 2 5 2" xfId="13296"/>
    <cellStyle name="Обычный 3 3 3 3 2 2 5 2 2" xfId="30193"/>
    <cellStyle name="Обычный 3 3 3 3 2 2 5 3" xfId="21745"/>
    <cellStyle name="Обычный 3 3 3 3 2 2 6" xfId="9072"/>
    <cellStyle name="Обычный 3 3 3 3 2 2 6 2" xfId="25969"/>
    <cellStyle name="Обычный 3 3 3 3 2 2 7" xfId="17521"/>
    <cellStyle name="Обычный 3 3 3 3 2 2 8" xfId="34418"/>
    <cellStyle name="Обычный 3 3 3 3 2 3" xfId="975"/>
    <cellStyle name="Обычный 3 3 3 3 2 3 2" xfId="2384"/>
    <cellStyle name="Обычный 3 3 3 3 2 3 2 2" xfId="6608"/>
    <cellStyle name="Обычный 3 3 3 3 2 3 2 2 2" xfId="15056"/>
    <cellStyle name="Обычный 3 3 3 3 2 3 2 2 2 2" xfId="31953"/>
    <cellStyle name="Обычный 3 3 3 3 2 3 2 2 3" xfId="23505"/>
    <cellStyle name="Обычный 3 3 3 3 2 3 2 3" xfId="10832"/>
    <cellStyle name="Обычный 3 3 3 3 2 3 2 3 2" xfId="27729"/>
    <cellStyle name="Обычный 3 3 3 3 2 3 2 4" xfId="19281"/>
    <cellStyle name="Обычный 3 3 3 3 2 3 3" xfId="3792"/>
    <cellStyle name="Обычный 3 3 3 3 2 3 3 2" xfId="8016"/>
    <cellStyle name="Обычный 3 3 3 3 2 3 3 2 2" xfId="16464"/>
    <cellStyle name="Обычный 3 3 3 3 2 3 3 2 2 2" xfId="33361"/>
    <cellStyle name="Обычный 3 3 3 3 2 3 3 2 3" xfId="24913"/>
    <cellStyle name="Обычный 3 3 3 3 2 3 3 3" xfId="12240"/>
    <cellStyle name="Обычный 3 3 3 3 2 3 3 3 2" xfId="29137"/>
    <cellStyle name="Обычный 3 3 3 3 2 3 3 4" xfId="20689"/>
    <cellStyle name="Обычный 3 3 3 3 2 3 4" xfId="5200"/>
    <cellStyle name="Обычный 3 3 3 3 2 3 4 2" xfId="13648"/>
    <cellStyle name="Обычный 3 3 3 3 2 3 4 2 2" xfId="30545"/>
    <cellStyle name="Обычный 3 3 3 3 2 3 4 3" xfId="22097"/>
    <cellStyle name="Обычный 3 3 3 3 2 3 5" xfId="9424"/>
    <cellStyle name="Обычный 3 3 3 3 2 3 5 2" xfId="26321"/>
    <cellStyle name="Обычный 3 3 3 3 2 3 6" xfId="17873"/>
    <cellStyle name="Обычный 3 3 3 3 2 4" xfId="1680"/>
    <cellStyle name="Обычный 3 3 3 3 2 4 2" xfId="5904"/>
    <cellStyle name="Обычный 3 3 3 3 2 4 2 2" xfId="14352"/>
    <cellStyle name="Обычный 3 3 3 3 2 4 2 2 2" xfId="31249"/>
    <cellStyle name="Обычный 3 3 3 3 2 4 2 3" xfId="22801"/>
    <cellStyle name="Обычный 3 3 3 3 2 4 3" xfId="10128"/>
    <cellStyle name="Обычный 3 3 3 3 2 4 3 2" xfId="27025"/>
    <cellStyle name="Обычный 3 3 3 3 2 4 4" xfId="18577"/>
    <cellStyle name="Обычный 3 3 3 3 2 5" xfId="3088"/>
    <cellStyle name="Обычный 3 3 3 3 2 5 2" xfId="7312"/>
    <cellStyle name="Обычный 3 3 3 3 2 5 2 2" xfId="15760"/>
    <cellStyle name="Обычный 3 3 3 3 2 5 2 2 2" xfId="32657"/>
    <cellStyle name="Обычный 3 3 3 3 2 5 2 3" xfId="24209"/>
    <cellStyle name="Обычный 3 3 3 3 2 5 3" xfId="11536"/>
    <cellStyle name="Обычный 3 3 3 3 2 5 3 2" xfId="28433"/>
    <cellStyle name="Обычный 3 3 3 3 2 5 4" xfId="19985"/>
    <cellStyle name="Обычный 3 3 3 3 2 6" xfId="4496"/>
    <cellStyle name="Обычный 3 3 3 3 2 6 2" xfId="12944"/>
    <cellStyle name="Обычный 3 3 3 3 2 6 2 2" xfId="29841"/>
    <cellStyle name="Обычный 3 3 3 3 2 6 3" xfId="21393"/>
    <cellStyle name="Обычный 3 3 3 3 2 7" xfId="8720"/>
    <cellStyle name="Обычный 3 3 3 3 2 7 2" xfId="25617"/>
    <cellStyle name="Обычный 3 3 3 3 2 8" xfId="17169"/>
    <cellStyle name="Обычный 3 3 3 3 2 9" xfId="34066"/>
    <cellStyle name="Обычный 3 3 3 3 3" xfId="595"/>
    <cellStyle name="Обычный 3 3 3 3 3 2" xfId="1326"/>
    <cellStyle name="Обычный 3 3 3 3 3 2 2" xfId="2735"/>
    <cellStyle name="Обычный 3 3 3 3 3 2 2 2" xfId="6959"/>
    <cellStyle name="Обычный 3 3 3 3 3 2 2 2 2" xfId="15407"/>
    <cellStyle name="Обычный 3 3 3 3 3 2 2 2 2 2" xfId="32304"/>
    <cellStyle name="Обычный 3 3 3 3 3 2 2 2 3" xfId="23856"/>
    <cellStyle name="Обычный 3 3 3 3 3 2 2 3" xfId="11183"/>
    <cellStyle name="Обычный 3 3 3 3 3 2 2 3 2" xfId="28080"/>
    <cellStyle name="Обычный 3 3 3 3 3 2 2 4" xfId="19632"/>
    <cellStyle name="Обычный 3 3 3 3 3 2 3" xfId="4143"/>
    <cellStyle name="Обычный 3 3 3 3 3 2 3 2" xfId="8367"/>
    <cellStyle name="Обычный 3 3 3 3 3 2 3 2 2" xfId="16815"/>
    <cellStyle name="Обычный 3 3 3 3 3 2 3 2 2 2" xfId="33712"/>
    <cellStyle name="Обычный 3 3 3 3 3 2 3 2 3" xfId="25264"/>
    <cellStyle name="Обычный 3 3 3 3 3 2 3 3" xfId="12591"/>
    <cellStyle name="Обычный 3 3 3 3 3 2 3 3 2" xfId="29488"/>
    <cellStyle name="Обычный 3 3 3 3 3 2 3 4" xfId="21040"/>
    <cellStyle name="Обычный 3 3 3 3 3 2 4" xfId="5551"/>
    <cellStyle name="Обычный 3 3 3 3 3 2 4 2" xfId="13999"/>
    <cellStyle name="Обычный 3 3 3 3 3 2 4 2 2" xfId="30896"/>
    <cellStyle name="Обычный 3 3 3 3 3 2 4 3" xfId="22448"/>
    <cellStyle name="Обычный 3 3 3 3 3 2 5" xfId="9775"/>
    <cellStyle name="Обычный 3 3 3 3 3 2 5 2" xfId="26672"/>
    <cellStyle name="Обычный 3 3 3 3 3 2 6" xfId="18224"/>
    <cellStyle name="Обычный 3 3 3 3 3 3" xfId="2031"/>
    <cellStyle name="Обычный 3 3 3 3 3 3 2" xfId="6255"/>
    <cellStyle name="Обычный 3 3 3 3 3 3 2 2" xfId="14703"/>
    <cellStyle name="Обычный 3 3 3 3 3 3 2 2 2" xfId="31600"/>
    <cellStyle name="Обычный 3 3 3 3 3 3 2 3" xfId="23152"/>
    <cellStyle name="Обычный 3 3 3 3 3 3 3" xfId="10479"/>
    <cellStyle name="Обычный 3 3 3 3 3 3 3 2" xfId="27376"/>
    <cellStyle name="Обычный 3 3 3 3 3 3 4" xfId="18928"/>
    <cellStyle name="Обычный 3 3 3 3 3 4" xfId="3439"/>
    <cellStyle name="Обычный 3 3 3 3 3 4 2" xfId="7663"/>
    <cellStyle name="Обычный 3 3 3 3 3 4 2 2" xfId="16111"/>
    <cellStyle name="Обычный 3 3 3 3 3 4 2 2 2" xfId="33008"/>
    <cellStyle name="Обычный 3 3 3 3 3 4 2 3" xfId="24560"/>
    <cellStyle name="Обычный 3 3 3 3 3 4 3" xfId="11887"/>
    <cellStyle name="Обычный 3 3 3 3 3 4 3 2" xfId="28784"/>
    <cellStyle name="Обычный 3 3 3 3 3 4 4" xfId="20336"/>
    <cellStyle name="Обычный 3 3 3 3 3 5" xfId="4847"/>
    <cellStyle name="Обычный 3 3 3 3 3 5 2" xfId="13295"/>
    <cellStyle name="Обычный 3 3 3 3 3 5 2 2" xfId="30192"/>
    <cellStyle name="Обычный 3 3 3 3 3 5 3" xfId="21744"/>
    <cellStyle name="Обычный 3 3 3 3 3 6" xfId="9071"/>
    <cellStyle name="Обычный 3 3 3 3 3 6 2" xfId="25968"/>
    <cellStyle name="Обычный 3 3 3 3 3 7" xfId="17520"/>
    <cellStyle name="Обычный 3 3 3 3 3 8" xfId="34417"/>
    <cellStyle name="Обычный 3 3 3 3 4" xfId="974"/>
    <cellStyle name="Обычный 3 3 3 3 4 2" xfId="2383"/>
    <cellStyle name="Обычный 3 3 3 3 4 2 2" xfId="6607"/>
    <cellStyle name="Обычный 3 3 3 3 4 2 2 2" xfId="15055"/>
    <cellStyle name="Обычный 3 3 3 3 4 2 2 2 2" xfId="31952"/>
    <cellStyle name="Обычный 3 3 3 3 4 2 2 3" xfId="23504"/>
    <cellStyle name="Обычный 3 3 3 3 4 2 3" xfId="10831"/>
    <cellStyle name="Обычный 3 3 3 3 4 2 3 2" xfId="27728"/>
    <cellStyle name="Обычный 3 3 3 3 4 2 4" xfId="19280"/>
    <cellStyle name="Обычный 3 3 3 3 4 3" xfId="3791"/>
    <cellStyle name="Обычный 3 3 3 3 4 3 2" xfId="8015"/>
    <cellStyle name="Обычный 3 3 3 3 4 3 2 2" xfId="16463"/>
    <cellStyle name="Обычный 3 3 3 3 4 3 2 2 2" xfId="33360"/>
    <cellStyle name="Обычный 3 3 3 3 4 3 2 3" xfId="24912"/>
    <cellStyle name="Обычный 3 3 3 3 4 3 3" xfId="12239"/>
    <cellStyle name="Обычный 3 3 3 3 4 3 3 2" xfId="29136"/>
    <cellStyle name="Обычный 3 3 3 3 4 3 4" xfId="20688"/>
    <cellStyle name="Обычный 3 3 3 3 4 4" xfId="5199"/>
    <cellStyle name="Обычный 3 3 3 3 4 4 2" xfId="13647"/>
    <cellStyle name="Обычный 3 3 3 3 4 4 2 2" xfId="30544"/>
    <cellStyle name="Обычный 3 3 3 3 4 4 3" xfId="22096"/>
    <cellStyle name="Обычный 3 3 3 3 4 5" xfId="9423"/>
    <cellStyle name="Обычный 3 3 3 3 4 5 2" xfId="26320"/>
    <cellStyle name="Обычный 3 3 3 3 4 6" xfId="17872"/>
    <cellStyle name="Обычный 3 3 3 3 5" xfId="1679"/>
    <cellStyle name="Обычный 3 3 3 3 5 2" xfId="5903"/>
    <cellStyle name="Обычный 3 3 3 3 5 2 2" xfId="14351"/>
    <cellStyle name="Обычный 3 3 3 3 5 2 2 2" xfId="31248"/>
    <cellStyle name="Обычный 3 3 3 3 5 2 3" xfId="22800"/>
    <cellStyle name="Обычный 3 3 3 3 5 3" xfId="10127"/>
    <cellStyle name="Обычный 3 3 3 3 5 3 2" xfId="27024"/>
    <cellStyle name="Обычный 3 3 3 3 5 4" xfId="18576"/>
    <cellStyle name="Обычный 3 3 3 3 6" xfId="3087"/>
    <cellStyle name="Обычный 3 3 3 3 6 2" xfId="7311"/>
    <cellStyle name="Обычный 3 3 3 3 6 2 2" xfId="15759"/>
    <cellStyle name="Обычный 3 3 3 3 6 2 2 2" xfId="32656"/>
    <cellStyle name="Обычный 3 3 3 3 6 2 3" xfId="24208"/>
    <cellStyle name="Обычный 3 3 3 3 6 3" xfId="11535"/>
    <cellStyle name="Обычный 3 3 3 3 6 3 2" xfId="28432"/>
    <cellStyle name="Обычный 3 3 3 3 6 4" xfId="19984"/>
    <cellStyle name="Обычный 3 3 3 3 7" xfId="4495"/>
    <cellStyle name="Обычный 3 3 3 3 7 2" xfId="12943"/>
    <cellStyle name="Обычный 3 3 3 3 7 2 2" xfId="29840"/>
    <cellStyle name="Обычный 3 3 3 3 7 3" xfId="21392"/>
    <cellStyle name="Обычный 3 3 3 3 8" xfId="8719"/>
    <cellStyle name="Обычный 3 3 3 3 8 2" xfId="25616"/>
    <cellStyle name="Обычный 3 3 3 3 9" xfId="17168"/>
    <cellStyle name="Обычный 3 3 3 4" xfId="190"/>
    <cellStyle name="Обычный 3 3 3 4 2" xfId="597"/>
    <cellStyle name="Обычный 3 3 3 4 2 2" xfId="1328"/>
    <cellStyle name="Обычный 3 3 3 4 2 2 2" xfId="2737"/>
    <cellStyle name="Обычный 3 3 3 4 2 2 2 2" xfId="6961"/>
    <cellStyle name="Обычный 3 3 3 4 2 2 2 2 2" xfId="15409"/>
    <cellStyle name="Обычный 3 3 3 4 2 2 2 2 2 2" xfId="32306"/>
    <cellStyle name="Обычный 3 3 3 4 2 2 2 2 3" xfId="23858"/>
    <cellStyle name="Обычный 3 3 3 4 2 2 2 3" xfId="11185"/>
    <cellStyle name="Обычный 3 3 3 4 2 2 2 3 2" xfId="28082"/>
    <cellStyle name="Обычный 3 3 3 4 2 2 2 4" xfId="19634"/>
    <cellStyle name="Обычный 3 3 3 4 2 2 3" xfId="4145"/>
    <cellStyle name="Обычный 3 3 3 4 2 2 3 2" xfId="8369"/>
    <cellStyle name="Обычный 3 3 3 4 2 2 3 2 2" xfId="16817"/>
    <cellStyle name="Обычный 3 3 3 4 2 2 3 2 2 2" xfId="33714"/>
    <cellStyle name="Обычный 3 3 3 4 2 2 3 2 3" xfId="25266"/>
    <cellStyle name="Обычный 3 3 3 4 2 2 3 3" xfId="12593"/>
    <cellStyle name="Обычный 3 3 3 4 2 2 3 3 2" xfId="29490"/>
    <cellStyle name="Обычный 3 3 3 4 2 2 3 4" xfId="21042"/>
    <cellStyle name="Обычный 3 3 3 4 2 2 4" xfId="5553"/>
    <cellStyle name="Обычный 3 3 3 4 2 2 4 2" xfId="14001"/>
    <cellStyle name="Обычный 3 3 3 4 2 2 4 2 2" xfId="30898"/>
    <cellStyle name="Обычный 3 3 3 4 2 2 4 3" xfId="22450"/>
    <cellStyle name="Обычный 3 3 3 4 2 2 5" xfId="9777"/>
    <cellStyle name="Обычный 3 3 3 4 2 2 5 2" xfId="26674"/>
    <cellStyle name="Обычный 3 3 3 4 2 2 6" xfId="18226"/>
    <cellStyle name="Обычный 3 3 3 4 2 3" xfId="2033"/>
    <cellStyle name="Обычный 3 3 3 4 2 3 2" xfId="6257"/>
    <cellStyle name="Обычный 3 3 3 4 2 3 2 2" xfId="14705"/>
    <cellStyle name="Обычный 3 3 3 4 2 3 2 2 2" xfId="31602"/>
    <cellStyle name="Обычный 3 3 3 4 2 3 2 3" xfId="23154"/>
    <cellStyle name="Обычный 3 3 3 4 2 3 3" xfId="10481"/>
    <cellStyle name="Обычный 3 3 3 4 2 3 3 2" xfId="27378"/>
    <cellStyle name="Обычный 3 3 3 4 2 3 4" xfId="18930"/>
    <cellStyle name="Обычный 3 3 3 4 2 4" xfId="3441"/>
    <cellStyle name="Обычный 3 3 3 4 2 4 2" xfId="7665"/>
    <cellStyle name="Обычный 3 3 3 4 2 4 2 2" xfId="16113"/>
    <cellStyle name="Обычный 3 3 3 4 2 4 2 2 2" xfId="33010"/>
    <cellStyle name="Обычный 3 3 3 4 2 4 2 3" xfId="24562"/>
    <cellStyle name="Обычный 3 3 3 4 2 4 3" xfId="11889"/>
    <cellStyle name="Обычный 3 3 3 4 2 4 3 2" xfId="28786"/>
    <cellStyle name="Обычный 3 3 3 4 2 4 4" xfId="20338"/>
    <cellStyle name="Обычный 3 3 3 4 2 5" xfId="4849"/>
    <cellStyle name="Обычный 3 3 3 4 2 5 2" xfId="13297"/>
    <cellStyle name="Обычный 3 3 3 4 2 5 2 2" xfId="30194"/>
    <cellStyle name="Обычный 3 3 3 4 2 5 3" xfId="21746"/>
    <cellStyle name="Обычный 3 3 3 4 2 6" xfId="9073"/>
    <cellStyle name="Обычный 3 3 3 4 2 6 2" xfId="25970"/>
    <cellStyle name="Обычный 3 3 3 4 2 7" xfId="17522"/>
    <cellStyle name="Обычный 3 3 3 4 2 8" xfId="34419"/>
    <cellStyle name="Обычный 3 3 3 4 3" xfId="976"/>
    <cellStyle name="Обычный 3 3 3 4 3 2" xfId="2385"/>
    <cellStyle name="Обычный 3 3 3 4 3 2 2" xfId="6609"/>
    <cellStyle name="Обычный 3 3 3 4 3 2 2 2" xfId="15057"/>
    <cellStyle name="Обычный 3 3 3 4 3 2 2 2 2" xfId="31954"/>
    <cellStyle name="Обычный 3 3 3 4 3 2 2 3" xfId="23506"/>
    <cellStyle name="Обычный 3 3 3 4 3 2 3" xfId="10833"/>
    <cellStyle name="Обычный 3 3 3 4 3 2 3 2" xfId="27730"/>
    <cellStyle name="Обычный 3 3 3 4 3 2 4" xfId="19282"/>
    <cellStyle name="Обычный 3 3 3 4 3 3" xfId="3793"/>
    <cellStyle name="Обычный 3 3 3 4 3 3 2" xfId="8017"/>
    <cellStyle name="Обычный 3 3 3 4 3 3 2 2" xfId="16465"/>
    <cellStyle name="Обычный 3 3 3 4 3 3 2 2 2" xfId="33362"/>
    <cellStyle name="Обычный 3 3 3 4 3 3 2 3" xfId="24914"/>
    <cellStyle name="Обычный 3 3 3 4 3 3 3" xfId="12241"/>
    <cellStyle name="Обычный 3 3 3 4 3 3 3 2" xfId="29138"/>
    <cellStyle name="Обычный 3 3 3 4 3 3 4" xfId="20690"/>
    <cellStyle name="Обычный 3 3 3 4 3 4" xfId="5201"/>
    <cellStyle name="Обычный 3 3 3 4 3 4 2" xfId="13649"/>
    <cellStyle name="Обычный 3 3 3 4 3 4 2 2" xfId="30546"/>
    <cellStyle name="Обычный 3 3 3 4 3 4 3" xfId="22098"/>
    <cellStyle name="Обычный 3 3 3 4 3 5" xfId="9425"/>
    <cellStyle name="Обычный 3 3 3 4 3 5 2" xfId="26322"/>
    <cellStyle name="Обычный 3 3 3 4 3 6" xfId="17874"/>
    <cellStyle name="Обычный 3 3 3 4 4" xfId="1681"/>
    <cellStyle name="Обычный 3 3 3 4 4 2" xfId="5905"/>
    <cellStyle name="Обычный 3 3 3 4 4 2 2" xfId="14353"/>
    <cellStyle name="Обычный 3 3 3 4 4 2 2 2" xfId="31250"/>
    <cellStyle name="Обычный 3 3 3 4 4 2 3" xfId="22802"/>
    <cellStyle name="Обычный 3 3 3 4 4 3" xfId="10129"/>
    <cellStyle name="Обычный 3 3 3 4 4 3 2" xfId="27026"/>
    <cellStyle name="Обычный 3 3 3 4 4 4" xfId="18578"/>
    <cellStyle name="Обычный 3 3 3 4 5" xfId="3089"/>
    <cellStyle name="Обычный 3 3 3 4 5 2" xfId="7313"/>
    <cellStyle name="Обычный 3 3 3 4 5 2 2" xfId="15761"/>
    <cellStyle name="Обычный 3 3 3 4 5 2 2 2" xfId="32658"/>
    <cellStyle name="Обычный 3 3 3 4 5 2 3" xfId="24210"/>
    <cellStyle name="Обычный 3 3 3 4 5 3" xfId="11537"/>
    <cellStyle name="Обычный 3 3 3 4 5 3 2" xfId="28434"/>
    <cellStyle name="Обычный 3 3 3 4 5 4" xfId="19986"/>
    <cellStyle name="Обычный 3 3 3 4 6" xfId="4497"/>
    <cellStyle name="Обычный 3 3 3 4 6 2" xfId="12945"/>
    <cellStyle name="Обычный 3 3 3 4 6 2 2" xfId="29842"/>
    <cellStyle name="Обычный 3 3 3 4 6 3" xfId="21394"/>
    <cellStyle name="Обычный 3 3 3 4 7" xfId="8721"/>
    <cellStyle name="Обычный 3 3 3 4 7 2" xfId="25618"/>
    <cellStyle name="Обычный 3 3 3 4 8" xfId="17170"/>
    <cellStyle name="Обычный 3 3 3 4 9" xfId="34067"/>
    <cellStyle name="Обычный 3 3 3 5" xfId="590"/>
    <cellStyle name="Обычный 3 3 3 5 2" xfId="1321"/>
    <cellStyle name="Обычный 3 3 3 5 2 2" xfId="2730"/>
    <cellStyle name="Обычный 3 3 3 5 2 2 2" xfId="6954"/>
    <cellStyle name="Обычный 3 3 3 5 2 2 2 2" xfId="15402"/>
    <cellStyle name="Обычный 3 3 3 5 2 2 2 2 2" xfId="32299"/>
    <cellStyle name="Обычный 3 3 3 5 2 2 2 3" xfId="23851"/>
    <cellStyle name="Обычный 3 3 3 5 2 2 3" xfId="11178"/>
    <cellStyle name="Обычный 3 3 3 5 2 2 3 2" xfId="28075"/>
    <cellStyle name="Обычный 3 3 3 5 2 2 4" xfId="19627"/>
    <cellStyle name="Обычный 3 3 3 5 2 3" xfId="4138"/>
    <cellStyle name="Обычный 3 3 3 5 2 3 2" xfId="8362"/>
    <cellStyle name="Обычный 3 3 3 5 2 3 2 2" xfId="16810"/>
    <cellStyle name="Обычный 3 3 3 5 2 3 2 2 2" xfId="33707"/>
    <cellStyle name="Обычный 3 3 3 5 2 3 2 3" xfId="25259"/>
    <cellStyle name="Обычный 3 3 3 5 2 3 3" xfId="12586"/>
    <cellStyle name="Обычный 3 3 3 5 2 3 3 2" xfId="29483"/>
    <cellStyle name="Обычный 3 3 3 5 2 3 4" xfId="21035"/>
    <cellStyle name="Обычный 3 3 3 5 2 4" xfId="5546"/>
    <cellStyle name="Обычный 3 3 3 5 2 4 2" xfId="13994"/>
    <cellStyle name="Обычный 3 3 3 5 2 4 2 2" xfId="30891"/>
    <cellStyle name="Обычный 3 3 3 5 2 4 3" xfId="22443"/>
    <cellStyle name="Обычный 3 3 3 5 2 5" xfId="9770"/>
    <cellStyle name="Обычный 3 3 3 5 2 5 2" xfId="26667"/>
    <cellStyle name="Обычный 3 3 3 5 2 6" xfId="18219"/>
    <cellStyle name="Обычный 3 3 3 5 3" xfId="2026"/>
    <cellStyle name="Обычный 3 3 3 5 3 2" xfId="6250"/>
    <cellStyle name="Обычный 3 3 3 5 3 2 2" xfId="14698"/>
    <cellStyle name="Обычный 3 3 3 5 3 2 2 2" xfId="31595"/>
    <cellStyle name="Обычный 3 3 3 5 3 2 3" xfId="23147"/>
    <cellStyle name="Обычный 3 3 3 5 3 3" xfId="10474"/>
    <cellStyle name="Обычный 3 3 3 5 3 3 2" xfId="27371"/>
    <cellStyle name="Обычный 3 3 3 5 3 4" xfId="18923"/>
    <cellStyle name="Обычный 3 3 3 5 4" xfId="3434"/>
    <cellStyle name="Обычный 3 3 3 5 4 2" xfId="7658"/>
    <cellStyle name="Обычный 3 3 3 5 4 2 2" xfId="16106"/>
    <cellStyle name="Обычный 3 3 3 5 4 2 2 2" xfId="33003"/>
    <cellStyle name="Обычный 3 3 3 5 4 2 3" xfId="24555"/>
    <cellStyle name="Обычный 3 3 3 5 4 3" xfId="11882"/>
    <cellStyle name="Обычный 3 3 3 5 4 3 2" xfId="28779"/>
    <cellStyle name="Обычный 3 3 3 5 4 4" xfId="20331"/>
    <cellStyle name="Обычный 3 3 3 5 5" xfId="4842"/>
    <cellStyle name="Обычный 3 3 3 5 5 2" xfId="13290"/>
    <cellStyle name="Обычный 3 3 3 5 5 2 2" xfId="30187"/>
    <cellStyle name="Обычный 3 3 3 5 5 3" xfId="21739"/>
    <cellStyle name="Обычный 3 3 3 5 6" xfId="9066"/>
    <cellStyle name="Обычный 3 3 3 5 6 2" xfId="25963"/>
    <cellStyle name="Обычный 3 3 3 5 7" xfId="17515"/>
    <cellStyle name="Обычный 3 3 3 5 8" xfId="34412"/>
    <cellStyle name="Обычный 3 3 3 6" xfId="969"/>
    <cellStyle name="Обычный 3 3 3 6 2" xfId="2378"/>
    <cellStyle name="Обычный 3 3 3 6 2 2" xfId="6602"/>
    <cellStyle name="Обычный 3 3 3 6 2 2 2" xfId="15050"/>
    <cellStyle name="Обычный 3 3 3 6 2 2 2 2" xfId="31947"/>
    <cellStyle name="Обычный 3 3 3 6 2 2 3" xfId="23499"/>
    <cellStyle name="Обычный 3 3 3 6 2 3" xfId="10826"/>
    <cellStyle name="Обычный 3 3 3 6 2 3 2" xfId="27723"/>
    <cellStyle name="Обычный 3 3 3 6 2 4" xfId="19275"/>
    <cellStyle name="Обычный 3 3 3 6 3" xfId="3786"/>
    <cellStyle name="Обычный 3 3 3 6 3 2" xfId="8010"/>
    <cellStyle name="Обычный 3 3 3 6 3 2 2" xfId="16458"/>
    <cellStyle name="Обычный 3 3 3 6 3 2 2 2" xfId="33355"/>
    <cellStyle name="Обычный 3 3 3 6 3 2 3" xfId="24907"/>
    <cellStyle name="Обычный 3 3 3 6 3 3" xfId="12234"/>
    <cellStyle name="Обычный 3 3 3 6 3 3 2" xfId="29131"/>
    <cellStyle name="Обычный 3 3 3 6 3 4" xfId="20683"/>
    <cellStyle name="Обычный 3 3 3 6 4" xfId="5194"/>
    <cellStyle name="Обычный 3 3 3 6 4 2" xfId="13642"/>
    <cellStyle name="Обычный 3 3 3 6 4 2 2" xfId="30539"/>
    <cellStyle name="Обычный 3 3 3 6 4 3" xfId="22091"/>
    <cellStyle name="Обычный 3 3 3 6 5" xfId="9418"/>
    <cellStyle name="Обычный 3 3 3 6 5 2" xfId="26315"/>
    <cellStyle name="Обычный 3 3 3 6 6" xfId="17867"/>
    <cellStyle name="Обычный 3 3 3 7" xfId="1674"/>
    <cellStyle name="Обычный 3 3 3 7 2" xfId="5898"/>
    <cellStyle name="Обычный 3 3 3 7 2 2" xfId="14346"/>
    <cellStyle name="Обычный 3 3 3 7 2 2 2" xfId="31243"/>
    <cellStyle name="Обычный 3 3 3 7 2 3" xfId="22795"/>
    <cellStyle name="Обычный 3 3 3 7 3" xfId="10122"/>
    <cellStyle name="Обычный 3 3 3 7 3 2" xfId="27019"/>
    <cellStyle name="Обычный 3 3 3 7 4" xfId="18571"/>
    <cellStyle name="Обычный 3 3 3 8" xfId="3082"/>
    <cellStyle name="Обычный 3 3 3 8 2" xfId="7306"/>
    <cellStyle name="Обычный 3 3 3 8 2 2" xfId="15754"/>
    <cellStyle name="Обычный 3 3 3 8 2 2 2" xfId="32651"/>
    <cellStyle name="Обычный 3 3 3 8 2 3" xfId="24203"/>
    <cellStyle name="Обычный 3 3 3 8 3" xfId="11530"/>
    <cellStyle name="Обычный 3 3 3 8 3 2" xfId="28427"/>
    <cellStyle name="Обычный 3 3 3 8 4" xfId="19979"/>
    <cellStyle name="Обычный 3 3 3 9" xfId="4490"/>
    <cellStyle name="Обычный 3 3 3 9 2" xfId="12938"/>
    <cellStyle name="Обычный 3 3 3 9 2 2" xfId="29835"/>
    <cellStyle name="Обычный 3 3 3 9 3" xfId="21387"/>
    <cellStyle name="Обычный 3 3 4" xfId="191"/>
    <cellStyle name="Обычный 3 3 4 10" xfId="17171"/>
    <cellStyle name="Обычный 3 3 4 11" xfId="34068"/>
    <cellStyle name="Обычный 3 3 4 2" xfId="192"/>
    <cellStyle name="Обычный 3 3 4 2 10" xfId="34069"/>
    <cellStyle name="Обычный 3 3 4 2 2" xfId="193"/>
    <cellStyle name="Обычный 3 3 4 2 2 2" xfId="600"/>
    <cellStyle name="Обычный 3 3 4 2 2 2 2" xfId="1331"/>
    <cellStyle name="Обычный 3 3 4 2 2 2 2 2" xfId="2740"/>
    <cellStyle name="Обычный 3 3 4 2 2 2 2 2 2" xfId="6964"/>
    <cellStyle name="Обычный 3 3 4 2 2 2 2 2 2 2" xfId="15412"/>
    <cellStyle name="Обычный 3 3 4 2 2 2 2 2 2 2 2" xfId="32309"/>
    <cellStyle name="Обычный 3 3 4 2 2 2 2 2 2 3" xfId="23861"/>
    <cellStyle name="Обычный 3 3 4 2 2 2 2 2 3" xfId="11188"/>
    <cellStyle name="Обычный 3 3 4 2 2 2 2 2 3 2" xfId="28085"/>
    <cellStyle name="Обычный 3 3 4 2 2 2 2 2 4" xfId="19637"/>
    <cellStyle name="Обычный 3 3 4 2 2 2 2 3" xfId="4148"/>
    <cellStyle name="Обычный 3 3 4 2 2 2 2 3 2" xfId="8372"/>
    <cellStyle name="Обычный 3 3 4 2 2 2 2 3 2 2" xfId="16820"/>
    <cellStyle name="Обычный 3 3 4 2 2 2 2 3 2 2 2" xfId="33717"/>
    <cellStyle name="Обычный 3 3 4 2 2 2 2 3 2 3" xfId="25269"/>
    <cellStyle name="Обычный 3 3 4 2 2 2 2 3 3" xfId="12596"/>
    <cellStyle name="Обычный 3 3 4 2 2 2 2 3 3 2" xfId="29493"/>
    <cellStyle name="Обычный 3 3 4 2 2 2 2 3 4" xfId="21045"/>
    <cellStyle name="Обычный 3 3 4 2 2 2 2 4" xfId="5556"/>
    <cellStyle name="Обычный 3 3 4 2 2 2 2 4 2" xfId="14004"/>
    <cellStyle name="Обычный 3 3 4 2 2 2 2 4 2 2" xfId="30901"/>
    <cellStyle name="Обычный 3 3 4 2 2 2 2 4 3" xfId="22453"/>
    <cellStyle name="Обычный 3 3 4 2 2 2 2 5" xfId="9780"/>
    <cellStyle name="Обычный 3 3 4 2 2 2 2 5 2" xfId="26677"/>
    <cellStyle name="Обычный 3 3 4 2 2 2 2 6" xfId="18229"/>
    <cellStyle name="Обычный 3 3 4 2 2 2 3" xfId="2036"/>
    <cellStyle name="Обычный 3 3 4 2 2 2 3 2" xfId="6260"/>
    <cellStyle name="Обычный 3 3 4 2 2 2 3 2 2" xfId="14708"/>
    <cellStyle name="Обычный 3 3 4 2 2 2 3 2 2 2" xfId="31605"/>
    <cellStyle name="Обычный 3 3 4 2 2 2 3 2 3" xfId="23157"/>
    <cellStyle name="Обычный 3 3 4 2 2 2 3 3" xfId="10484"/>
    <cellStyle name="Обычный 3 3 4 2 2 2 3 3 2" xfId="27381"/>
    <cellStyle name="Обычный 3 3 4 2 2 2 3 4" xfId="18933"/>
    <cellStyle name="Обычный 3 3 4 2 2 2 4" xfId="3444"/>
    <cellStyle name="Обычный 3 3 4 2 2 2 4 2" xfId="7668"/>
    <cellStyle name="Обычный 3 3 4 2 2 2 4 2 2" xfId="16116"/>
    <cellStyle name="Обычный 3 3 4 2 2 2 4 2 2 2" xfId="33013"/>
    <cellStyle name="Обычный 3 3 4 2 2 2 4 2 3" xfId="24565"/>
    <cellStyle name="Обычный 3 3 4 2 2 2 4 3" xfId="11892"/>
    <cellStyle name="Обычный 3 3 4 2 2 2 4 3 2" xfId="28789"/>
    <cellStyle name="Обычный 3 3 4 2 2 2 4 4" xfId="20341"/>
    <cellStyle name="Обычный 3 3 4 2 2 2 5" xfId="4852"/>
    <cellStyle name="Обычный 3 3 4 2 2 2 5 2" xfId="13300"/>
    <cellStyle name="Обычный 3 3 4 2 2 2 5 2 2" xfId="30197"/>
    <cellStyle name="Обычный 3 3 4 2 2 2 5 3" xfId="21749"/>
    <cellStyle name="Обычный 3 3 4 2 2 2 6" xfId="9076"/>
    <cellStyle name="Обычный 3 3 4 2 2 2 6 2" xfId="25973"/>
    <cellStyle name="Обычный 3 3 4 2 2 2 7" xfId="17525"/>
    <cellStyle name="Обычный 3 3 4 2 2 2 8" xfId="34422"/>
    <cellStyle name="Обычный 3 3 4 2 2 3" xfId="979"/>
    <cellStyle name="Обычный 3 3 4 2 2 3 2" xfId="2388"/>
    <cellStyle name="Обычный 3 3 4 2 2 3 2 2" xfId="6612"/>
    <cellStyle name="Обычный 3 3 4 2 2 3 2 2 2" xfId="15060"/>
    <cellStyle name="Обычный 3 3 4 2 2 3 2 2 2 2" xfId="31957"/>
    <cellStyle name="Обычный 3 3 4 2 2 3 2 2 3" xfId="23509"/>
    <cellStyle name="Обычный 3 3 4 2 2 3 2 3" xfId="10836"/>
    <cellStyle name="Обычный 3 3 4 2 2 3 2 3 2" xfId="27733"/>
    <cellStyle name="Обычный 3 3 4 2 2 3 2 4" xfId="19285"/>
    <cellStyle name="Обычный 3 3 4 2 2 3 3" xfId="3796"/>
    <cellStyle name="Обычный 3 3 4 2 2 3 3 2" xfId="8020"/>
    <cellStyle name="Обычный 3 3 4 2 2 3 3 2 2" xfId="16468"/>
    <cellStyle name="Обычный 3 3 4 2 2 3 3 2 2 2" xfId="33365"/>
    <cellStyle name="Обычный 3 3 4 2 2 3 3 2 3" xfId="24917"/>
    <cellStyle name="Обычный 3 3 4 2 2 3 3 3" xfId="12244"/>
    <cellStyle name="Обычный 3 3 4 2 2 3 3 3 2" xfId="29141"/>
    <cellStyle name="Обычный 3 3 4 2 2 3 3 4" xfId="20693"/>
    <cellStyle name="Обычный 3 3 4 2 2 3 4" xfId="5204"/>
    <cellStyle name="Обычный 3 3 4 2 2 3 4 2" xfId="13652"/>
    <cellStyle name="Обычный 3 3 4 2 2 3 4 2 2" xfId="30549"/>
    <cellStyle name="Обычный 3 3 4 2 2 3 4 3" xfId="22101"/>
    <cellStyle name="Обычный 3 3 4 2 2 3 5" xfId="9428"/>
    <cellStyle name="Обычный 3 3 4 2 2 3 5 2" xfId="26325"/>
    <cellStyle name="Обычный 3 3 4 2 2 3 6" xfId="17877"/>
    <cellStyle name="Обычный 3 3 4 2 2 4" xfId="1684"/>
    <cellStyle name="Обычный 3 3 4 2 2 4 2" xfId="5908"/>
    <cellStyle name="Обычный 3 3 4 2 2 4 2 2" xfId="14356"/>
    <cellStyle name="Обычный 3 3 4 2 2 4 2 2 2" xfId="31253"/>
    <cellStyle name="Обычный 3 3 4 2 2 4 2 3" xfId="22805"/>
    <cellStyle name="Обычный 3 3 4 2 2 4 3" xfId="10132"/>
    <cellStyle name="Обычный 3 3 4 2 2 4 3 2" xfId="27029"/>
    <cellStyle name="Обычный 3 3 4 2 2 4 4" xfId="18581"/>
    <cellStyle name="Обычный 3 3 4 2 2 5" xfId="3092"/>
    <cellStyle name="Обычный 3 3 4 2 2 5 2" xfId="7316"/>
    <cellStyle name="Обычный 3 3 4 2 2 5 2 2" xfId="15764"/>
    <cellStyle name="Обычный 3 3 4 2 2 5 2 2 2" xfId="32661"/>
    <cellStyle name="Обычный 3 3 4 2 2 5 2 3" xfId="24213"/>
    <cellStyle name="Обычный 3 3 4 2 2 5 3" xfId="11540"/>
    <cellStyle name="Обычный 3 3 4 2 2 5 3 2" xfId="28437"/>
    <cellStyle name="Обычный 3 3 4 2 2 5 4" xfId="19989"/>
    <cellStyle name="Обычный 3 3 4 2 2 6" xfId="4500"/>
    <cellStyle name="Обычный 3 3 4 2 2 6 2" xfId="12948"/>
    <cellStyle name="Обычный 3 3 4 2 2 6 2 2" xfId="29845"/>
    <cellStyle name="Обычный 3 3 4 2 2 6 3" xfId="21397"/>
    <cellStyle name="Обычный 3 3 4 2 2 7" xfId="8724"/>
    <cellStyle name="Обычный 3 3 4 2 2 7 2" xfId="25621"/>
    <cellStyle name="Обычный 3 3 4 2 2 8" xfId="17173"/>
    <cellStyle name="Обычный 3 3 4 2 2 9" xfId="34070"/>
    <cellStyle name="Обычный 3 3 4 2 3" xfId="599"/>
    <cellStyle name="Обычный 3 3 4 2 3 2" xfId="1330"/>
    <cellStyle name="Обычный 3 3 4 2 3 2 2" xfId="2739"/>
    <cellStyle name="Обычный 3 3 4 2 3 2 2 2" xfId="6963"/>
    <cellStyle name="Обычный 3 3 4 2 3 2 2 2 2" xfId="15411"/>
    <cellStyle name="Обычный 3 3 4 2 3 2 2 2 2 2" xfId="32308"/>
    <cellStyle name="Обычный 3 3 4 2 3 2 2 2 3" xfId="23860"/>
    <cellStyle name="Обычный 3 3 4 2 3 2 2 3" xfId="11187"/>
    <cellStyle name="Обычный 3 3 4 2 3 2 2 3 2" xfId="28084"/>
    <cellStyle name="Обычный 3 3 4 2 3 2 2 4" xfId="19636"/>
    <cellStyle name="Обычный 3 3 4 2 3 2 3" xfId="4147"/>
    <cellStyle name="Обычный 3 3 4 2 3 2 3 2" xfId="8371"/>
    <cellStyle name="Обычный 3 3 4 2 3 2 3 2 2" xfId="16819"/>
    <cellStyle name="Обычный 3 3 4 2 3 2 3 2 2 2" xfId="33716"/>
    <cellStyle name="Обычный 3 3 4 2 3 2 3 2 3" xfId="25268"/>
    <cellStyle name="Обычный 3 3 4 2 3 2 3 3" xfId="12595"/>
    <cellStyle name="Обычный 3 3 4 2 3 2 3 3 2" xfId="29492"/>
    <cellStyle name="Обычный 3 3 4 2 3 2 3 4" xfId="21044"/>
    <cellStyle name="Обычный 3 3 4 2 3 2 4" xfId="5555"/>
    <cellStyle name="Обычный 3 3 4 2 3 2 4 2" xfId="14003"/>
    <cellStyle name="Обычный 3 3 4 2 3 2 4 2 2" xfId="30900"/>
    <cellStyle name="Обычный 3 3 4 2 3 2 4 3" xfId="22452"/>
    <cellStyle name="Обычный 3 3 4 2 3 2 5" xfId="9779"/>
    <cellStyle name="Обычный 3 3 4 2 3 2 5 2" xfId="26676"/>
    <cellStyle name="Обычный 3 3 4 2 3 2 6" xfId="18228"/>
    <cellStyle name="Обычный 3 3 4 2 3 3" xfId="2035"/>
    <cellStyle name="Обычный 3 3 4 2 3 3 2" xfId="6259"/>
    <cellStyle name="Обычный 3 3 4 2 3 3 2 2" xfId="14707"/>
    <cellStyle name="Обычный 3 3 4 2 3 3 2 2 2" xfId="31604"/>
    <cellStyle name="Обычный 3 3 4 2 3 3 2 3" xfId="23156"/>
    <cellStyle name="Обычный 3 3 4 2 3 3 3" xfId="10483"/>
    <cellStyle name="Обычный 3 3 4 2 3 3 3 2" xfId="27380"/>
    <cellStyle name="Обычный 3 3 4 2 3 3 4" xfId="18932"/>
    <cellStyle name="Обычный 3 3 4 2 3 4" xfId="3443"/>
    <cellStyle name="Обычный 3 3 4 2 3 4 2" xfId="7667"/>
    <cellStyle name="Обычный 3 3 4 2 3 4 2 2" xfId="16115"/>
    <cellStyle name="Обычный 3 3 4 2 3 4 2 2 2" xfId="33012"/>
    <cellStyle name="Обычный 3 3 4 2 3 4 2 3" xfId="24564"/>
    <cellStyle name="Обычный 3 3 4 2 3 4 3" xfId="11891"/>
    <cellStyle name="Обычный 3 3 4 2 3 4 3 2" xfId="28788"/>
    <cellStyle name="Обычный 3 3 4 2 3 4 4" xfId="20340"/>
    <cellStyle name="Обычный 3 3 4 2 3 5" xfId="4851"/>
    <cellStyle name="Обычный 3 3 4 2 3 5 2" xfId="13299"/>
    <cellStyle name="Обычный 3 3 4 2 3 5 2 2" xfId="30196"/>
    <cellStyle name="Обычный 3 3 4 2 3 5 3" xfId="21748"/>
    <cellStyle name="Обычный 3 3 4 2 3 6" xfId="9075"/>
    <cellStyle name="Обычный 3 3 4 2 3 6 2" xfId="25972"/>
    <cellStyle name="Обычный 3 3 4 2 3 7" xfId="17524"/>
    <cellStyle name="Обычный 3 3 4 2 3 8" xfId="34421"/>
    <cellStyle name="Обычный 3 3 4 2 4" xfId="978"/>
    <cellStyle name="Обычный 3 3 4 2 4 2" xfId="2387"/>
    <cellStyle name="Обычный 3 3 4 2 4 2 2" xfId="6611"/>
    <cellStyle name="Обычный 3 3 4 2 4 2 2 2" xfId="15059"/>
    <cellStyle name="Обычный 3 3 4 2 4 2 2 2 2" xfId="31956"/>
    <cellStyle name="Обычный 3 3 4 2 4 2 2 3" xfId="23508"/>
    <cellStyle name="Обычный 3 3 4 2 4 2 3" xfId="10835"/>
    <cellStyle name="Обычный 3 3 4 2 4 2 3 2" xfId="27732"/>
    <cellStyle name="Обычный 3 3 4 2 4 2 4" xfId="19284"/>
    <cellStyle name="Обычный 3 3 4 2 4 3" xfId="3795"/>
    <cellStyle name="Обычный 3 3 4 2 4 3 2" xfId="8019"/>
    <cellStyle name="Обычный 3 3 4 2 4 3 2 2" xfId="16467"/>
    <cellStyle name="Обычный 3 3 4 2 4 3 2 2 2" xfId="33364"/>
    <cellStyle name="Обычный 3 3 4 2 4 3 2 3" xfId="24916"/>
    <cellStyle name="Обычный 3 3 4 2 4 3 3" xfId="12243"/>
    <cellStyle name="Обычный 3 3 4 2 4 3 3 2" xfId="29140"/>
    <cellStyle name="Обычный 3 3 4 2 4 3 4" xfId="20692"/>
    <cellStyle name="Обычный 3 3 4 2 4 4" xfId="5203"/>
    <cellStyle name="Обычный 3 3 4 2 4 4 2" xfId="13651"/>
    <cellStyle name="Обычный 3 3 4 2 4 4 2 2" xfId="30548"/>
    <cellStyle name="Обычный 3 3 4 2 4 4 3" xfId="22100"/>
    <cellStyle name="Обычный 3 3 4 2 4 5" xfId="9427"/>
    <cellStyle name="Обычный 3 3 4 2 4 5 2" xfId="26324"/>
    <cellStyle name="Обычный 3 3 4 2 4 6" xfId="17876"/>
    <cellStyle name="Обычный 3 3 4 2 5" xfId="1683"/>
    <cellStyle name="Обычный 3 3 4 2 5 2" xfId="5907"/>
    <cellStyle name="Обычный 3 3 4 2 5 2 2" xfId="14355"/>
    <cellStyle name="Обычный 3 3 4 2 5 2 2 2" xfId="31252"/>
    <cellStyle name="Обычный 3 3 4 2 5 2 3" xfId="22804"/>
    <cellStyle name="Обычный 3 3 4 2 5 3" xfId="10131"/>
    <cellStyle name="Обычный 3 3 4 2 5 3 2" xfId="27028"/>
    <cellStyle name="Обычный 3 3 4 2 5 4" xfId="18580"/>
    <cellStyle name="Обычный 3 3 4 2 6" xfId="3091"/>
    <cellStyle name="Обычный 3 3 4 2 6 2" xfId="7315"/>
    <cellStyle name="Обычный 3 3 4 2 6 2 2" xfId="15763"/>
    <cellStyle name="Обычный 3 3 4 2 6 2 2 2" xfId="32660"/>
    <cellStyle name="Обычный 3 3 4 2 6 2 3" xfId="24212"/>
    <cellStyle name="Обычный 3 3 4 2 6 3" xfId="11539"/>
    <cellStyle name="Обычный 3 3 4 2 6 3 2" xfId="28436"/>
    <cellStyle name="Обычный 3 3 4 2 6 4" xfId="19988"/>
    <cellStyle name="Обычный 3 3 4 2 7" xfId="4499"/>
    <cellStyle name="Обычный 3 3 4 2 7 2" xfId="12947"/>
    <cellStyle name="Обычный 3 3 4 2 7 2 2" xfId="29844"/>
    <cellStyle name="Обычный 3 3 4 2 7 3" xfId="21396"/>
    <cellStyle name="Обычный 3 3 4 2 8" xfId="8723"/>
    <cellStyle name="Обычный 3 3 4 2 8 2" xfId="25620"/>
    <cellStyle name="Обычный 3 3 4 2 9" xfId="17172"/>
    <cellStyle name="Обычный 3 3 4 3" xfId="194"/>
    <cellStyle name="Обычный 3 3 4 3 2" xfId="601"/>
    <cellStyle name="Обычный 3 3 4 3 2 2" xfId="1332"/>
    <cellStyle name="Обычный 3 3 4 3 2 2 2" xfId="2741"/>
    <cellStyle name="Обычный 3 3 4 3 2 2 2 2" xfId="6965"/>
    <cellStyle name="Обычный 3 3 4 3 2 2 2 2 2" xfId="15413"/>
    <cellStyle name="Обычный 3 3 4 3 2 2 2 2 2 2" xfId="32310"/>
    <cellStyle name="Обычный 3 3 4 3 2 2 2 2 3" xfId="23862"/>
    <cellStyle name="Обычный 3 3 4 3 2 2 2 3" xfId="11189"/>
    <cellStyle name="Обычный 3 3 4 3 2 2 2 3 2" xfId="28086"/>
    <cellStyle name="Обычный 3 3 4 3 2 2 2 4" xfId="19638"/>
    <cellStyle name="Обычный 3 3 4 3 2 2 3" xfId="4149"/>
    <cellStyle name="Обычный 3 3 4 3 2 2 3 2" xfId="8373"/>
    <cellStyle name="Обычный 3 3 4 3 2 2 3 2 2" xfId="16821"/>
    <cellStyle name="Обычный 3 3 4 3 2 2 3 2 2 2" xfId="33718"/>
    <cellStyle name="Обычный 3 3 4 3 2 2 3 2 3" xfId="25270"/>
    <cellStyle name="Обычный 3 3 4 3 2 2 3 3" xfId="12597"/>
    <cellStyle name="Обычный 3 3 4 3 2 2 3 3 2" xfId="29494"/>
    <cellStyle name="Обычный 3 3 4 3 2 2 3 4" xfId="21046"/>
    <cellStyle name="Обычный 3 3 4 3 2 2 4" xfId="5557"/>
    <cellStyle name="Обычный 3 3 4 3 2 2 4 2" xfId="14005"/>
    <cellStyle name="Обычный 3 3 4 3 2 2 4 2 2" xfId="30902"/>
    <cellStyle name="Обычный 3 3 4 3 2 2 4 3" xfId="22454"/>
    <cellStyle name="Обычный 3 3 4 3 2 2 5" xfId="9781"/>
    <cellStyle name="Обычный 3 3 4 3 2 2 5 2" xfId="26678"/>
    <cellStyle name="Обычный 3 3 4 3 2 2 6" xfId="18230"/>
    <cellStyle name="Обычный 3 3 4 3 2 3" xfId="2037"/>
    <cellStyle name="Обычный 3 3 4 3 2 3 2" xfId="6261"/>
    <cellStyle name="Обычный 3 3 4 3 2 3 2 2" xfId="14709"/>
    <cellStyle name="Обычный 3 3 4 3 2 3 2 2 2" xfId="31606"/>
    <cellStyle name="Обычный 3 3 4 3 2 3 2 3" xfId="23158"/>
    <cellStyle name="Обычный 3 3 4 3 2 3 3" xfId="10485"/>
    <cellStyle name="Обычный 3 3 4 3 2 3 3 2" xfId="27382"/>
    <cellStyle name="Обычный 3 3 4 3 2 3 4" xfId="18934"/>
    <cellStyle name="Обычный 3 3 4 3 2 4" xfId="3445"/>
    <cellStyle name="Обычный 3 3 4 3 2 4 2" xfId="7669"/>
    <cellStyle name="Обычный 3 3 4 3 2 4 2 2" xfId="16117"/>
    <cellStyle name="Обычный 3 3 4 3 2 4 2 2 2" xfId="33014"/>
    <cellStyle name="Обычный 3 3 4 3 2 4 2 3" xfId="24566"/>
    <cellStyle name="Обычный 3 3 4 3 2 4 3" xfId="11893"/>
    <cellStyle name="Обычный 3 3 4 3 2 4 3 2" xfId="28790"/>
    <cellStyle name="Обычный 3 3 4 3 2 4 4" xfId="20342"/>
    <cellStyle name="Обычный 3 3 4 3 2 5" xfId="4853"/>
    <cellStyle name="Обычный 3 3 4 3 2 5 2" xfId="13301"/>
    <cellStyle name="Обычный 3 3 4 3 2 5 2 2" xfId="30198"/>
    <cellStyle name="Обычный 3 3 4 3 2 5 3" xfId="21750"/>
    <cellStyle name="Обычный 3 3 4 3 2 6" xfId="9077"/>
    <cellStyle name="Обычный 3 3 4 3 2 6 2" xfId="25974"/>
    <cellStyle name="Обычный 3 3 4 3 2 7" xfId="17526"/>
    <cellStyle name="Обычный 3 3 4 3 2 8" xfId="34423"/>
    <cellStyle name="Обычный 3 3 4 3 3" xfId="980"/>
    <cellStyle name="Обычный 3 3 4 3 3 2" xfId="2389"/>
    <cellStyle name="Обычный 3 3 4 3 3 2 2" xfId="6613"/>
    <cellStyle name="Обычный 3 3 4 3 3 2 2 2" xfId="15061"/>
    <cellStyle name="Обычный 3 3 4 3 3 2 2 2 2" xfId="31958"/>
    <cellStyle name="Обычный 3 3 4 3 3 2 2 3" xfId="23510"/>
    <cellStyle name="Обычный 3 3 4 3 3 2 3" xfId="10837"/>
    <cellStyle name="Обычный 3 3 4 3 3 2 3 2" xfId="27734"/>
    <cellStyle name="Обычный 3 3 4 3 3 2 4" xfId="19286"/>
    <cellStyle name="Обычный 3 3 4 3 3 3" xfId="3797"/>
    <cellStyle name="Обычный 3 3 4 3 3 3 2" xfId="8021"/>
    <cellStyle name="Обычный 3 3 4 3 3 3 2 2" xfId="16469"/>
    <cellStyle name="Обычный 3 3 4 3 3 3 2 2 2" xfId="33366"/>
    <cellStyle name="Обычный 3 3 4 3 3 3 2 3" xfId="24918"/>
    <cellStyle name="Обычный 3 3 4 3 3 3 3" xfId="12245"/>
    <cellStyle name="Обычный 3 3 4 3 3 3 3 2" xfId="29142"/>
    <cellStyle name="Обычный 3 3 4 3 3 3 4" xfId="20694"/>
    <cellStyle name="Обычный 3 3 4 3 3 4" xfId="5205"/>
    <cellStyle name="Обычный 3 3 4 3 3 4 2" xfId="13653"/>
    <cellStyle name="Обычный 3 3 4 3 3 4 2 2" xfId="30550"/>
    <cellStyle name="Обычный 3 3 4 3 3 4 3" xfId="22102"/>
    <cellStyle name="Обычный 3 3 4 3 3 5" xfId="9429"/>
    <cellStyle name="Обычный 3 3 4 3 3 5 2" xfId="26326"/>
    <cellStyle name="Обычный 3 3 4 3 3 6" xfId="17878"/>
    <cellStyle name="Обычный 3 3 4 3 4" xfId="1685"/>
    <cellStyle name="Обычный 3 3 4 3 4 2" xfId="5909"/>
    <cellStyle name="Обычный 3 3 4 3 4 2 2" xfId="14357"/>
    <cellStyle name="Обычный 3 3 4 3 4 2 2 2" xfId="31254"/>
    <cellStyle name="Обычный 3 3 4 3 4 2 3" xfId="22806"/>
    <cellStyle name="Обычный 3 3 4 3 4 3" xfId="10133"/>
    <cellStyle name="Обычный 3 3 4 3 4 3 2" xfId="27030"/>
    <cellStyle name="Обычный 3 3 4 3 4 4" xfId="18582"/>
    <cellStyle name="Обычный 3 3 4 3 5" xfId="3093"/>
    <cellStyle name="Обычный 3 3 4 3 5 2" xfId="7317"/>
    <cellStyle name="Обычный 3 3 4 3 5 2 2" xfId="15765"/>
    <cellStyle name="Обычный 3 3 4 3 5 2 2 2" xfId="32662"/>
    <cellStyle name="Обычный 3 3 4 3 5 2 3" xfId="24214"/>
    <cellStyle name="Обычный 3 3 4 3 5 3" xfId="11541"/>
    <cellStyle name="Обычный 3 3 4 3 5 3 2" xfId="28438"/>
    <cellStyle name="Обычный 3 3 4 3 5 4" xfId="19990"/>
    <cellStyle name="Обычный 3 3 4 3 6" xfId="4501"/>
    <cellStyle name="Обычный 3 3 4 3 6 2" xfId="12949"/>
    <cellStyle name="Обычный 3 3 4 3 6 2 2" xfId="29846"/>
    <cellStyle name="Обычный 3 3 4 3 6 3" xfId="21398"/>
    <cellStyle name="Обычный 3 3 4 3 7" xfId="8725"/>
    <cellStyle name="Обычный 3 3 4 3 7 2" xfId="25622"/>
    <cellStyle name="Обычный 3 3 4 3 8" xfId="17174"/>
    <cellStyle name="Обычный 3 3 4 3 9" xfId="34071"/>
    <cellStyle name="Обычный 3 3 4 4" xfId="598"/>
    <cellStyle name="Обычный 3 3 4 4 2" xfId="1329"/>
    <cellStyle name="Обычный 3 3 4 4 2 2" xfId="2738"/>
    <cellStyle name="Обычный 3 3 4 4 2 2 2" xfId="6962"/>
    <cellStyle name="Обычный 3 3 4 4 2 2 2 2" xfId="15410"/>
    <cellStyle name="Обычный 3 3 4 4 2 2 2 2 2" xfId="32307"/>
    <cellStyle name="Обычный 3 3 4 4 2 2 2 3" xfId="23859"/>
    <cellStyle name="Обычный 3 3 4 4 2 2 3" xfId="11186"/>
    <cellStyle name="Обычный 3 3 4 4 2 2 3 2" xfId="28083"/>
    <cellStyle name="Обычный 3 3 4 4 2 2 4" xfId="19635"/>
    <cellStyle name="Обычный 3 3 4 4 2 3" xfId="4146"/>
    <cellStyle name="Обычный 3 3 4 4 2 3 2" xfId="8370"/>
    <cellStyle name="Обычный 3 3 4 4 2 3 2 2" xfId="16818"/>
    <cellStyle name="Обычный 3 3 4 4 2 3 2 2 2" xfId="33715"/>
    <cellStyle name="Обычный 3 3 4 4 2 3 2 3" xfId="25267"/>
    <cellStyle name="Обычный 3 3 4 4 2 3 3" xfId="12594"/>
    <cellStyle name="Обычный 3 3 4 4 2 3 3 2" xfId="29491"/>
    <cellStyle name="Обычный 3 3 4 4 2 3 4" xfId="21043"/>
    <cellStyle name="Обычный 3 3 4 4 2 4" xfId="5554"/>
    <cellStyle name="Обычный 3 3 4 4 2 4 2" xfId="14002"/>
    <cellStyle name="Обычный 3 3 4 4 2 4 2 2" xfId="30899"/>
    <cellStyle name="Обычный 3 3 4 4 2 4 3" xfId="22451"/>
    <cellStyle name="Обычный 3 3 4 4 2 5" xfId="9778"/>
    <cellStyle name="Обычный 3 3 4 4 2 5 2" xfId="26675"/>
    <cellStyle name="Обычный 3 3 4 4 2 6" xfId="18227"/>
    <cellStyle name="Обычный 3 3 4 4 3" xfId="2034"/>
    <cellStyle name="Обычный 3 3 4 4 3 2" xfId="6258"/>
    <cellStyle name="Обычный 3 3 4 4 3 2 2" xfId="14706"/>
    <cellStyle name="Обычный 3 3 4 4 3 2 2 2" xfId="31603"/>
    <cellStyle name="Обычный 3 3 4 4 3 2 3" xfId="23155"/>
    <cellStyle name="Обычный 3 3 4 4 3 3" xfId="10482"/>
    <cellStyle name="Обычный 3 3 4 4 3 3 2" xfId="27379"/>
    <cellStyle name="Обычный 3 3 4 4 3 4" xfId="18931"/>
    <cellStyle name="Обычный 3 3 4 4 4" xfId="3442"/>
    <cellStyle name="Обычный 3 3 4 4 4 2" xfId="7666"/>
    <cellStyle name="Обычный 3 3 4 4 4 2 2" xfId="16114"/>
    <cellStyle name="Обычный 3 3 4 4 4 2 2 2" xfId="33011"/>
    <cellStyle name="Обычный 3 3 4 4 4 2 3" xfId="24563"/>
    <cellStyle name="Обычный 3 3 4 4 4 3" xfId="11890"/>
    <cellStyle name="Обычный 3 3 4 4 4 3 2" xfId="28787"/>
    <cellStyle name="Обычный 3 3 4 4 4 4" xfId="20339"/>
    <cellStyle name="Обычный 3 3 4 4 5" xfId="4850"/>
    <cellStyle name="Обычный 3 3 4 4 5 2" xfId="13298"/>
    <cellStyle name="Обычный 3 3 4 4 5 2 2" xfId="30195"/>
    <cellStyle name="Обычный 3 3 4 4 5 3" xfId="21747"/>
    <cellStyle name="Обычный 3 3 4 4 6" xfId="9074"/>
    <cellStyle name="Обычный 3 3 4 4 6 2" xfId="25971"/>
    <cellStyle name="Обычный 3 3 4 4 7" xfId="17523"/>
    <cellStyle name="Обычный 3 3 4 4 8" xfId="34420"/>
    <cellStyle name="Обычный 3 3 4 5" xfId="977"/>
    <cellStyle name="Обычный 3 3 4 5 2" xfId="2386"/>
    <cellStyle name="Обычный 3 3 4 5 2 2" xfId="6610"/>
    <cellStyle name="Обычный 3 3 4 5 2 2 2" xfId="15058"/>
    <cellStyle name="Обычный 3 3 4 5 2 2 2 2" xfId="31955"/>
    <cellStyle name="Обычный 3 3 4 5 2 2 3" xfId="23507"/>
    <cellStyle name="Обычный 3 3 4 5 2 3" xfId="10834"/>
    <cellStyle name="Обычный 3 3 4 5 2 3 2" xfId="27731"/>
    <cellStyle name="Обычный 3 3 4 5 2 4" xfId="19283"/>
    <cellStyle name="Обычный 3 3 4 5 3" xfId="3794"/>
    <cellStyle name="Обычный 3 3 4 5 3 2" xfId="8018"/>
    <cellStyle name="Обычный 3 3 4 5 3 2 2" xfId="16466"/>
    <cellStyle name="Обычный 3 3 4 5 3 2 2 2" xfId="33363"/>
    <cellStyle name="Обычный 3 3 4 5 3 2 3" xfId="24915"/>
    <cellStyle name="Обычный 3 3 4 5 3 3" xfId="12242"/>
    <cellStyle name="Обычный 3 3 4 5 3 3 2" xfId="29139"/>
    <cellStyle name="Обычный 3 3 4 5 3 4" xfId="20691"/>
    <cellStyle name="Обычный 3 3 4 5 4" xfId="5202"/>
    <cellStyle name="Обычный 3 3 4 5 4 2" xfId="13650"/>
    <cellStyle name="Обычный 3 3 4 5 4 2 2" xfId="30547"/>
    <cellStyle name="Обычный 3 3 4 5 4 3" xfId="22099"/>
    <cellStyle name="Обычный 3 3 4 5 5" xfId="9426"/>
    <cellStyle name="Обычный 3 3 4 5 5 2" xfId="26323"/>
    <cellStyle name="Обычный 3 3 4 5 6" xfId="17875"/>
    <cellStyle name="Обычный 3 3 4 6" xfId="1682"/>
    <cellStyle name="Обычный 3 3 4 6 2" xfId="5906"/>
    <cellStyle name="Обычный 3 3 4 6 2 2" xfId="14354"/>
    <cellStyle name="Обычный 3 3 4 6 2 2 2" xfId="31251"/>
    <cellStyle name="Обычный 3 3 4 6 2 3" xfId="22803"/>
    <cellStyle name="Обычный 3 3 4 6 3" xfId="10130"/>
    <cellStyle name="Обычный 3 3 4 6 3 2" xfId="27027"/>
    <cellStyle name="Обычный 3 3 4 6 4" xfId="18579"/>
    <cellStyle name="Обычный 3 3 4 7" xfId="3090"/>
    <cellStyle name="Обычный 3 3 4 7 2" xfId="7314"/>
    <cellStyle name="Обычный 3 3 4 7 2 2" xfId="15762"/>
    <cellStyle name="Обычный 3 3 4 7 2 2 2" xfId="32659"/>
    <cellStyle name="Обычный 3 3 4 7 2 3" xfId="24211"/>
    <cellStyle name="Обычный 3 3 4 7 3" xfId="11538"/>
    <cellStyle name="Обычный 3 3 4 7 3 2" xfId="28435"/>
    <cellStyle name="Обычный 3 3 4 7 4" xfId="19987"/>
    <cellStyle name="Обычный 3 3 4 8" xfId="4498"/>
    <cellStyle name="Обычный 3 3 4 8 2" xfId="12946"/>
    <cellStyle name="Обычный 3 3 4 8 2 2" xfId="29843"/>
    <cellStyle name="Обычный 3 3 4 8 3" xfId="21395"/>
    <cellStyle name="Обычный 3 3 4 9" xfId="8722"/>
    <cellStyle name="Обычный 3 3 4 9 2" xfId="25619"/>
    <cellStyle name="Обычный 3 3 5" xfId="195"/>
    <cellStyle name="Обычный 3 3 5 10" xfId="34072"/>
    <cellStyle name="Обычный 3 3 5 2" xfId="196"/>
    <cellStyle name="Обычный 3 3 5 2 2" xfId="603"/>
    <cellStyle name="Обычный 3 3 5 2 2 2" xfId="1334"/>
    <cellStyle name="Обычный 3 3 5 2 2 2 2" xfId="2743"/>
    <cellStyle name="Обычный 3 3 5 2 2 2 2 2" xfId="6967"/>
    <cellStyle name="Обычный 3 3 5 2 2 2 2 2 2" xfId="15415"/>
    <cellStyle name="Обычный 3 3 5 2 2 2 2 2 2 2" xfId="32312"/>
    <cellStyle name="Обычный 3 3 5 2 2 2 2 2 3" xfId="23864"/>
    <cellStyle name="Обычный 3 3 5 2 2 2 2 3" xfId="11191"/>
    <cellStyle name="Обычный 3 3 5 2 2 2 2 3 2" xfId="28088"/>
    <cellStyle name="Обычный 3 3 5 2 2 2 2 4" xfId="19640"/>
    <cellStyle name="Обычный 3 3 5 2 2 2 3" xfId="4151"/>
    <cellStyle name="Обычный 3 3 5 2 2 2 3 2" xfId="8375"/>
    <cellStyle name="Обычный 3 3 5 2 2 2 3 2 2" xfId="16823"/>
    <cellStyle name="Обычный 3 3 5 2 2 2 3 2 2 2" xfId="33720"/>
    <cellStyle name="Обычный 3 3 5 2 2 2 3 2 3" xfId="25272"/>
    <cellStyle name="Обычный 3 3 5 2 2 2 3 3" xfId="12599"/>
    <cellStyle name="Обычный 3 3 5 2 2 2 3 3 2" xfId="29496"/>
    <cellStyle name="Обычный 3 3 5 2 2 2 3 4" xfId="21048"/>
    <cellStyle name="Обычный 3 3 5 2 2 2 4" xfId="5559"/>
    <cellStyle name="Обычный 3 3 5 2 2 2 4 2" xfId="14007"/>
    <cellStyle name="Обычный 3 3 5 2 2 2 4 2 2" xfId="30904"/>
    <cellStyle name="Обычный 3 3 5 2 2 2 4 3" xfId="22456"/>
    <cellStyle name="Обычный 3 3 5 2 2 2 5" xfId="9783"/>
    <cellStyle name="Обычный 3 3 5 2 2 2 5 2" xfId="26680"/>
    <cellStyle name="Обычный 3 3 5 2 2 2 6" xfId="18232"/>
    <cellStyle name="Обычный 3 3 5 2 2 3" xfId="2039"/>
    <cellStyle name="Обычный 3 3 5 2 2 3 2" xfId="6263"/>
    <cellStyle name="Обычный 3 3 5 2 2 3 2 2" xfId="14711"/>
    <cellStyle name="Обычный 3 3 5 2 2 3 2 2 2" xfId="31608"/>
    <cellStyle name="Обычный 3 3 5 2 2 3 2 3" xfId="23160"/>
    <cellStyle name="Обычный 3 3 5 2 2 3 3" xfId="10487"/>
    <cellStyle name="Обычный 3 3 5 2 2 3 3 2" xfId="27384"/>
    <cellStyle name="Обычный 3 3 5 2 2 3 4" xfId="18936"/>
    <cellStyle name="Обычный 3 3 5 2 2 4" xfId="3447"/>
    <cellStyle name="Обычный 3 3 5 2 2 4 2" xfId="7671"/>
    <cellStyle name="Обычный 3 3 5 2 2 4 2 2" xfId="16119"/>
    <cellStyle name="Обычный 3 3 5 2 2 4 2 2 2" xfId="33016"/>
    <cellStyle name="Обычный 3 3 5 2 2 4 2 3" xfId="24568"/>
    <cellStyle name="Обычный 3 3 5 2 2 4 3" xfId="11895"/>
    <cellStyle name="Обычный 3 3 5 2 2 4 3 2" xfId="28792"/>
    <cellStyle name="Обычный 3 3 5 2 2 4 4" xfId="20344"/>
    <cellStyle name="Обычный 3 3 5 2 2 5" xfId="4855"/>
    <cellStyle name="Обычный 3 3 5 2 2 5 2" xfId="13303"/>
    <cellStyle name="Обычный 3 3 5 2 2 5 2 2" xfId="30200"/>
    <cellStyle name="Обычный 3 3 5 2 2 5 3" xfId="21752"/>
    <cellStyle name="Обычный 3 3 5 2 2 6" xfId="9079"/>
    <cellStyle name="Обычный 3 3 5 2 2 6 2" xfId="25976"/>
    <cellStyle name="Обычный 3 3 5 2 2 7" xfId="17528"/>
    <cellStyle name="Обычный 3 3 5 2 2 8" xfId="34425"/>
    <cellStyle name="Обычный 3 3 5 2 3" xfId="982"/>
    <cellStyle name="Обычный 3 3 5 2 3 2" xfId="2391"/>
    <cellStyle name="Обычный 3 3 5 2 3 2 2" xfId="6615"/>
    <cellStyle name="Обычный 3 3 5 2 3 2 2 2" xfId="15063"/>
    <cellStyle name="Обычный 3 3 5 2 3 2 2 2 2" xfId="31960"/>
    <cellStyle name="Обычный 3 3 5 2 3 2 2 3" xfId="23512"/>
    <cellStyle name="Обычный 3 3 5 2 3 2 3" xfId="10839"/>
    <cellStyle name="Обычный 3 3 5 2 3 2 3 2" xfId="27736"/>
    <cellStyle name="Обычный 3 3 5 2 3 2 4" xfId="19288"/>
    <cellStyle name="Обычный 3 3 5 2 3 3" xfId="3799"/>
    <cellStyle name="Обычный 3 3 5 2 3 3 2" xfId="8023"/>
    <cellStyle name="Обычный 3 3 5 2 3 3 2 2" xfId="16471"/>
    <cellStyle name="Обычный 3 3 5 2 3 3 2 2 2" xfId="33368"/>
    <cellStyle name="Обычный 3 3 5 2 3 3 2 3" xfId="24920"/>
    <cellStyle name="Обычный 3 3 5 2 3 3 3" xfId="12247"/>
    <cellStyle name="Обычный 3 3 5 2 3 3 3 2" xfId="29144"/>
    <cellStyle name="Обычный 3 3 5 2 3 3 4" xfId="20696"/>
    <cellStyle name="Обычный 3 3 5 2 3 4" xfId="5207"/>
    <cellStyle name="Обычный 3 3 5 2 3 4 2" xfId="13655"/>
    <cellStyle name="Обычный 3 3 5 2 3 4 2 2" xfId="30552"/>
    <cellStyle name="Обычный 3 3 5 2 3 4 3" xfId="22104"/>
    <cellStyle name="Обычный 3 3 5 2 3 5" xfId="9431"/>
    <cellStyle name="Обычный 3 3 5 2 3 5 2" xfId="26328"/>
    <cellStyle name="Обычный 3 3 5 2 3 6" xfId="17880"/>
    <cellStyle name="Обычный 3 3 5 2 4" xfId="1687"/>
    <cellStyle name="Обычный 3 3 5 2 4 2" xfId="5911"/>
    <cellStyle name="Обычный 3 3 5 2 4 2 2" xfId="14359"/>
    <cellStyle name="Обычный 3 3 5 2 4 2 2 2" xfId="31256"/>
    <cellStyle name="Обычный 3 3 5 2 4 2 3" xfId="22808"/>
    <cellStyle name="Обычный 3 3 5 2 4 3" xfId="10135"/>
    <cellStyle name="Обычный 3 3 5 2 4 3 2" xfId="27032"/>
    <cellStyle name="Обычный 3 3 5 2 4 4" xfId="18584"/>
    <cellStyle name="Обычный 3 3 5 2 5" xfId="3095"/>
    <cellStyle name="Обычный 3 3 5 2 5 2" xfId="7319"/>
    <cellStyle name="Обычный 3 3 5 2 5 2 2" xfId="15767"/>
    <cellStyle name="Обычный 3 3 5 2 5 2 2 2" xfId="32664"/>
    <cellStyle name="Обычный 3 3 5 2 5 2 3" xfId="24216"/>
    <cellStyle name="Обычный 3 3 5 2 5 3" xfId="11543"/>
    <cellStyle name="Обычный 3 3 5 2 5 3 2" xfId="28440"/>
    <cellStyle name="Обычный 3 3 5 2 5 4" xfId="19992"/>
    <cellStyle name="Обычный 3 3 5 2 6" xfId="4503"/>
    <cellStyle name="Обычный 3 3 5 2 6 2" xfId="12951"/>
    <cellStyle name="Обычный 3 3 5 2 6 2 2" xfId="29848"/>
    <cellStyle name="Обычный 3 3 5 2 6 3" xfId="21400"/>
    <cellStyle name="Обычный 3 3 5 2 7" xfId="8727"/>
    <cellStyle name="Обычный 3 3 5 2 7 2" xfId="25624"/>
    <cellStyle name="Обычный 3 3 5 2 8" xfId="17176"/>
    <cellStyle name="Обычный 3 3 5 2 9" xfId="34073"/>
    <cellStyle name="Обычный 3 3 5 3" xfId="602"/>
    <cellStyle name="Обычный 3 3 5 3 2" xfId="1333"/>
    <cellStyle name="Обычный 3 3 5 3 2 2" xfId="2742"/>
    <cellStyle name="Обычный 3 3 5 3 2 2 2" xfId="6966"/>
    <cellStyle name="Обычный 3 3 5 3 2 2 2 2" xfId="15414"/>
    <cellStyle name="Обычный 3 3 5 3 2 2 2 2 2" xfId="32311"/>
    <cellStyle name="Обычный 3 3 5 3 2 2 2 3" xfId="23863"/>
    <cellStyle name="Обычный 3 3 5 3 2 2 3" xfId="11190"/>
    <cellStyle name="Обычный 3 3 5 3 2 2 3 2" xfId="28087"/>
    <cellStyle name="Обычный 3 3 5 3 2 2 4" xfId="19639"/>
    <cellStyle name="Обычный 3 3 5 3 2 3" xfId="4150"/>
    <cellStyle name="Обычный 3 3 5 3 2 3 2" xfId="8374"/>
    <cellStyle name="Обычный 3 3 5 3 2 3 2 2" xfId="16822"/>
    <cellStyle name="Обычный 3 3 5 3 2 3 2 2 2" xfId="33719"/>
    <cellStyle name="Обычный 3 3 5 3 2 3 2 3" xfId="25271"/>
    <cellStyle name="Обычный 3 3 5 3 2 3 3" xfId="12598"/>
    <cellStyle name="Обычный 3 3 5 3 2 3 3 2" xfId="29495"/>
    <cellStyle name="Обычный 3 3 5 3 2 3 4" xfId="21047"/>
    <cellStyle name="Обычный 3 3 5 3 2 4" xfId="5558"/>
    <cellStyle name="Обычный 3 3 5 3 2 4 2" xfId="14006"/>
    <cellStyle name="Обычный 3 3 5 3 2 4 2 2" xfId="30903"/>
    <cellStyle name="Обычный 3 3 5 3 2 4 3" xfId="22455"/>
    <cellStyle name="Обычный 3 3 5 3 2 5" xfId="9782"/>
    <cellStyle name="Обычный 3 3 5 3 2 5 2" xfId="26679"/>
    <cellStyle name="Обычный 3 3 5 3 2 6" xfId="18231"/>
    <cellStyle name="Обычный 3 3 5 3 3" xfId="2038"/>
    <cellStyle name="Обычный 3 3 5 3 3 2" xfId="6262"/>
    <cellStyle name="Обычный 3 3 5 3 3 2 2" xfId="14710"/>
    <cellStyle name="Обычный 3 3 5 3 3 2 2 2" xfId="31607"/>
    <cellStyle name="Обычный 3 3 5 3 3 2 3" xfId="23159"/>
    <cellStyle name="Обычный 3 3 5 3 3 3" xfId="10486"/>
    <cellStyle name="Обычный 3 3 5 3 3 3 2" xfId="27383"/>
    <cellStyle name="Обычный 3 3 5 3 3 4" xfId="18935"/>
    <cellStyle name="Обычный 3 3 5 3 4" xfId="3446"/>
    <cellStyle name="Обычный 3 3 5 3 4 2" xfId="7670"/>
    <cellStyle name="Обычный 3 3 5 3 4 2 2" xfId="16118"/>
    <cellStyle name="Обычный 3 3 5 3 4 2 2 2" xfId="33015"/>
    <cellStyle name="Обычный 3 3 5 3 4 2 3" xfId="24567"/>
    <cellStyle name="Обычный 3 3 5 3 4 3" xfId="11894"/>
    <cellStyle name="Обычный 3 3 5 3 4 3 2" xfId="28791"/>
    <cellStyle name="Обычный 3 3 5 3 4 4" xfId="20343"/>
    <cellStyle name="Обычный 3 3 5 3 5" xfId="4854"/>
    <cellStyle name="Обычный 3 3 5 3 5 2" xfId="13302"/>
    <cellStyle name="Обычный 3 3 5 3 5 2 2" xfId="30199"/>
    <cellStyle name="Обычный 3 3 5 3 5 3" xfId="21751"/>
    <cellStyle name="Обычный 3 3 5 3 6" xfId="9078"/>
    <cellStyle name="Обычный 3 3 5 3 6 2" xfId="25975"/>
    <cellStyle name="Обычный 3 3 5 3 7" xfId="17527"/>
    <cellStyle name="Обычный 3 3 5 3 8" xfId="34424"/>
    <cellStyle name="Обычный 3 3 5 4" xfId="981"/>
    <cellStyle name="Обычный 3 3 5 4 2" xfId="2390"/>
    <cellStyle name="Обычный 3 3 5 4 2 2" xfId="6614"/>
    <cellStyle name="Обычный 3 3 5 4 2 2 2" xfId="15062"/>
    <cellStyle name="Обычный 3 3 5 4 2 2 2 2" xfId="31959"/>
    <cellStyle name="Обычный 3 3 5 4 2 2 3" xfId="23511"/>
    <cellStyle name="Обычный 3 3 5 4 2 3" xfId="10838"/>
    <cellStyle name="Обычный 3 3 5 4 2 3 2" xfId="27735"/>
    <cellStyle name="Обычный 3 3 5 4 2 4" xfId="19287"/>
    <cellStyle name="Обычный 3 3 5 4 3" xfId="3798"/>
    <cellStyle name="Обычный 3 3 5 4 3 2" xfId="8022"/>
    <cellStyle name="Обычный 3 3 5 4 3 2 2" xfId="16470"/>
    <cellStyle name="Обычный 3 3 5 4 3 2 2 2" xfId="33367"/>
    <cellStyle name="Обычный 3 3 5 4 3 2 3" xfId="24919"/>
    <cellStyle name="Обычный 3 3 5 4 3 3" xfId="12246"/>
    <cellStyle name="Обычный 3 3 5 4 3 3 2" xfId="29143"/>
    <cellStyle name="Обычный 3 3 5 4 3 4" xfId="20695"/>
    <cellStyle name="Обычный 3 3 5 4 4" xfId="5206"/>
    <cellStyle name="Обычный 3 3 5 4 4 2" xfId="13654"/>
    <cellStyle name="Обычный 3 3 5 4 4 2 2" xfId="30551"/>
    <cellStyle name="Обычный 3 3 5 4 4 3" xfId="22103"/>
    <cellStyle name="Обычный 3 3 5 4 5" xfId="9430"/>
    <cellStyle name="Обычный 3 3 5 4 5 2" xfId="26327"/>
    <cellStyle name="Обычный 3 3 5 4 6" xfId="17879"/>
    <cellStyle name="Обычный 3 3 5 5" xfId="1686"/>
    <cellStyle name="Обычный 3 3 5 5 2" xfId="5910"/>
    <cellStyle name="Обычный 3 3 5 5 2 2" xfId="14358"/>
    <cellStyle name="Обычный 3 3 5 5 2 2 2" xfId="31255"/>
    <cellStyle name="Обычный 3 3 5 5 2 3" xfId="22807"/>
    <cellStyle name="Обычный 3 3 5 5 3" xfId="10134"/>
    <cellStyle name="Обычный 3 3 5 5 3 2" xfId="27031"/>
    <cellStyle name="Обычный 3 3 5 5 4" xfId="18583"/>
    <cellStyle name="Обычный 3 3 5 6" xfId="3094"/>
    <cellStyle name="Обычный 3 3 5 6 2" xfId="7318"/>
    <cellStyle name="Обычный 3 3 5 6 2 2" xfId="15766"/>
    <cellStyle name="Обычный 3 3 5 6 2 2 2" xfId="32663"/>
    <cellStyle name="Обычный 3 3 5 6 2 3" xfId="24215"/>
    <cellStyle name="Обычный 3 3 5 6 3" xfId="11542"/>
    <cellStyle name="Обычный 3 3 5 6 3 2" xfId="28439"/>
    <cellStyle name="Обычный 3 3 5 6 4" xfId="19991"/>
    <cellStyle name="Обычный 3 3 5 7" xfId="4502"/>
    <cellStyle name="Обычный 3 3 5 7 2" xfId="12950"/>
    <cellStyle name="Обычный 3 3 5 7 2 2" xfId="29847"/>
    <cellStyle name="Обычный 3 3 5 7 3" xfId="21399"/>
    <cellStyle name="Обычный 3 3 5 8" xfId="8726"/>
    <cellStyle name="Обычный 3 3 5 8 2" xfId="25623"/>
    <cellStyle name="Обычный 3 3 5 9" xfId="17175"/>
    <cellStyle name="Обычный 3 3 6" xfId="197"/>
    <cellStyle name="Обычный 3 3 6 2" xfId="604"/>
    <cellStyle name="Обычный 3 3 6 2 2" xfId="1335"/>
    <cellStyle name="Обычный 3 3 6 2 2 2" xfId="2744"/>
    <cellStyle name="Обычный 3 3 6 2 2 2 2" xfId="6968"/>
    <cellStyle name="Обычный 3 3 6 2 2 2 2 2" xfId="15416"/>
    <cellStyle name="Обычный 3 3 6 2 2 2 2 2 2" xfId="32313"/>
    <cellStyle name="Обычный 3 3 6 2 2 2 2 3" xfId="23865"/>
    <cellStyle name="Обычный 3 3 6 2 2 2 3" xfId="11192"/>
    <cellStyle name="Обычный 3 3 6 2 2 2 3 2" xfId="28089"/>
    <cellStyle name="Обычный 3 3 6 2 2 2 4" xfId="19641"/>
    <cellStyle name="Обычный 3 3 6 2 2 3" xfId="4152"/>
    <cellStyle name="Обычный 3 3 6 2 2 3 2" xfId="8376"/>
    <cellStyle name="Обычный 3 3 6 2 2 3 2 2" xfId="16824"/>
    <cellStyle name="Обычный 3 3 6 2 2 3 2 2 2" xfId="33721"/>
    <cellStyle name="Обычный 3 3 6 2 2 3 2 3" xfId="25273"/>
    <cellStyle name="Обычный 3 3 6 2 2 3 3" xfId="12600"/>
    <cellStyle name="Обычный 3 3 6 2 2 3 3 2" xfId="29497"/>
    <cellStyle name="Обычный 3 3 6 2 2 3 4" xfId="21049"/>
    <cellStyle name="Обычный 3 3 6 2 2 4" xfId="5560"/>
    <cellStyle name="Обычный 3 3 6 2 2 4 2" xfId="14008"/>
    <cellStyle name="Обычный 3 3 6 2 2 4 2 2" xfId="30905"/>
    <cellStyle name="Обычный 3 3 6 2 2 4 3" xfId="22457"/>
    <cellStyle name="Обычный 3 3 6 2 2 5" xfId="9784"/>
    <cellStyle name="Обычный 3 3 6 2 2 5 2" xfId="26681"/>
    <cellStyle name="Обычный 3 3 6 2 2 6" xfId="18233"/>
    <cellStyle name="Обычный 3 3 6 2 3" xfId="2040"/>
    <cellStyle name="Обычный 3 3 6 2 3 2" xfId="6264"/>
    <cellStyle name="Обычный 3 3 6 2 3 2 2" xfId="14712"/>
    <cellStyle name="Обычный 3 3 6 2 3 2 2 2" xfId="31609"/>
    <cellStyle name="Обычный 3 3 6 2 3 2 3" xfId="23161"/>
    <cellStyle name="Обычный 3 3 6 2 3 3" xfId="10488"/>
    <cellStyle name="Обычный 3 3 6 2 3 3 2" xfId="27385"/>
    <cellStyle name="Обычный 3 3 6 2 3 4" xfId="18937"/>
    <cellStyle name="Обычный 3 3 6 2 4" xfId="3448"/>
    <cellStyle name="Обычный 3 3 6 2 4 2" xfId="7672"/>
    <cellStyle name="Обычный 3 3 6 2 4 2 2" xfId="16120"/>
    <cellStyle name="Обычный 3 3 6 2 4 2 2 2" xfId="33017"/>
    <cellStyle name="Обычный 3 3 6 2 4 2 3" xfId="24569"/>
    <cellStyle name="Обычный 3 3 6 2 4 3" xfId="11896"/>
    <cellStyle name="Обычный 3 3 6 2 4 3 2" xfId="28793"/>
    <cellStyle name="Обычный 3 3 6 2 4 4" xfId="20345"/>
    <cellStyle name="Обычный 3 3 6 2 5" xfId="4856"/>
    <cellStyle name="Обычный 3 3 6 2 5 2" xfId="13304"/>
    <cellStyle name="Обычный 3 3 6 2 5 2 2" xfId="30201"/>
    <cellStyle name="Обычный 3 3 6 2 5 3" xfId="21753"/>
    <cellStyle name="Обычный 3 3 6 2 6" xfId="9080"/>
    <cellStyle name="Обычный 3 3 6 2 6 2" xfId="25977"/>
    <cellStyle name="Обычный 3 3 6 2 7" xfId="17529"/>
    <cellStyle name="Обычный 3 3 6 2 8" xfId="34426"/>
    <cellStyle name="Обычный 3 3 6 3" xfId="983"/>
    <cellStyle name="Обычный 3 3 6 3 2" xfId="2392"/>
    <cellStyle name="Обычный 3 3 6 3 2 2" xfId="6616"/>
    <cellStyle name="Обычный 3 3 6 3 2 2 2" xfId="15064"/>
    <cellStyle name="Обычный 3 3 6 3 2 2 2 2" xfId="31961"/>
    <cellStyle name="Обычный 3 3 6 3 2 2 3" xfId="23513"/>
    <cellStyle name="Обычный 3 3 6 3 2 3" xfId="10840"/>
    <cellStyle name="Обычный 3 3 6 3 2 3 2" xfId="27737"/>
    <cellStyle name="Обычный 3 3 6 3 2 4" xfId="19289"/>
    <cellStyle name="Обычный 3 3 6 3 3" xfId="3800"/>
    <cellStyle name="Обычный 3 3 6 3 3 2" xfId="8024"/>
    <cellStyle name="Обычный 3 3 6 3 3 2 2" xfId="16472"/>
    <cellStyle name="Обычный 3 3 6 3 3 2 2 2" xfId="33369"/>
    <cellStyle name="Обычный 3 3 6 3 3 2 3" xfId="24921"/>
    <cellStyle name="Обычный 3 3 6 3 3 3" xfId="12248"/>
    <cellStyle name="Обычный 3 3 6 3 3 3 2" xfId="29145"/>
    <cellStyle name="Обычный 3 3 6 3 3 4" xfId="20697"/>
    <cellStyle name="Обычный 3 3 6 3 4" xfId="5208"/>
    <cellStyle name="Обычный 3 3 6 3 4 2" xfId="13656"/>
    <cellStyle name="Обычный 3 3 6 3 4 2 2" xfId="30553"/>
    <cellStyle name="Обычный 3 3 6 3 4 3" xfId="22105"/>
    <cellStyle name="Обычный 3 3 6 3 5" xfId="9432"/>
    <cellStyle name="Обычный 3 3 6 3 5 2" xfId="26329"/>
    <cellStyle name="Обычный 3 3 6 3 6" xfId="17881"/>
    <cellStyle name="Обычный 3 3 6 4" xfId="1688"/>
    <cellStyle name="Обычный 3 3 6 4 2" xfId="5912"/>
    <cellStyle name="Обычный 3 3 6 4 2 2" xfId="14360"/>
    <cellStyle name="Обычный 3 3 6 4 2 2 2" xfId="31257"/>
    <cellStyle name="Обычный 3 3 6 4 2 3" xfId="22809"/>
    <cellStyle name="Обычный 3 3 6 4 3" xfId="10136"/>
    <cellStyle name="Обычный 3 3 6 4 3 2" xfId="27033"/>
    <cellStyle name="Обычный 3 3 6 4 4" xfId="18585"/>
    <cellStyle name="Обычный 3 3 6 5" xfId="3096"/>
    <cellStyle name="Обычный 3 3 6 5 2" xfId="7320"/>
    <cellStyle name="Обычный 3 3 6 5 2 2" xfId="15768"/>
    <cellStyle name="Обычный 3 3 6 5 2 2 2" xfId="32665"/>
    <cellStyle name="Обычный 3 3 6 5 2 3" xfId="24217"/>
    <cellStyle name="Обычный 3 3 6 5 3" xfId="11544"/>
    <cellStyle name="Обычный 3 3 6 5 3 2" xfId="28441"/>
    <cellStyle name="Обычный 3 3 6 5 4" xfId="19993"/>
    <cellStyle name="Обычный 3 3 6 6" xfId="4504"/>
    <cellStyle name="Обычный 3 3 6 6 2" xfId="12952"/>
    <cellStyle name="Обычный 3 3 6 6 2 2" xfId="29849"/>
    <cellStyle name="Обычный 3 3 6 6 3" xfId="21401"/>
    <cellStyle name="Обычный 3 3 6 7" xfId="8728"/>
    <cellStyle name="Обычный 3 3 6 7 2" xfId="25625"/>
    <cellStyle name="Обычный 3 3 6 8" xfId="17177"/>
    <cellStyle name="Обычный 3 3 6 9" xfId="34074"/>
    <cellStyle name="Обычный 3 3 7" xfId="573"/>
    <cellStyle name="Обычный 3 3 7 2" xfId="1304"/>
    <cellStyle name="Обычный 3 3 7 2 2" xfId="2713"/>
    <cellStyle name="Обычный 3 3 7 2 2 2" xfId="6937"/>
    <cellStyle name="Обычный 3 3 7 2 2 2 2" xfId="15385"/>
    <cellStyle name="Обычный 3 3 7 2 2 2 2 2" xfId="32282"/>
    <cellStyle name="Обычный 3 3 7 2 2 2 3" xfId="23834"/>
    <cellStyle name="Обычный 3 3 7 2 2 3" xfId="11161"/>
    <cellStyle name="Обычный 3 3 7 2 2 3 2" xfId="28058"/>
    <cellStyle name="Обычный 3 3 7 2 2 4" xfId="19610"/>
    <cellStyle name="Обычный 3 3 7 2 3" xfId="4121"/>
    <cellStyle name="Обычный 3 3 7 2 3 2" xfId="8345"/>
    <cellStyle name="Обычный 3 3 7 2 3 2 2" xfId="16793"/>
    <cellStyle name="Обычный 3 3 7 2 3 2 2 2" xfId="33690"/>
    <cellStyle name="Обычный 3 3 7 2 3 2 3" xfId="25242"/>
    <cellStyle name="Обычный 3 3 7 2 3 3" xfId="12569"/>
    <cellStyle name="Обычный 3 3 7 2 3 3 2" xfId="29466"/>
    <cellStyle name="Обычный 3 3 7 2 3 4" xfId="21018"/>
    <cellStyle name="Обычный 3 3 7 2 4" xfId="5529"/>
    <cellStyle name="Обычный 3 3 7 2 4 2" xfId="13977"/>
    <cellStyle name="Обычный 3 3 7 2 4 2 2" xfId="30874"/>
    <cellStyle name="Обычный 3 3 7 2 4 3" xfId="22426"/>
    <cellStyle name="Обычный 3 3 7 2 5" xfId="9753"/>
    <cellStyle name="Обычный 3 3 7 2 5 2" xfId="26650"/>
    <cellStyle name="Обычный 3 3 7 2 6" xfId="18202"/>
    <cellStyle name="Обычный 3 3 7 3" xfId="2009"/>
    <cellStyle name="Обычный 3 3 7 3 2" xfId="6233"/>
    <cellStyle name="Обычный 3 3 7 3 2 2" xfId="14681"/>
    <cellStyle name="Обычный 3 3 7 3 2 2 2" xfId="31578"/>
    <cellStyle name="Обычный 3 3 7 3 2 3" xfId="23130"/>
    <cellStyle name="Обычный 3 3 7 3 3" xfId="10457"/>
    <cellStyle name="Обычный 3 3 7 3 3 2" xfId="27354"/>
    <cellStyle name="Обычный 3 3 7 3 4" xfId="18906"/>
    <cellStyle name="Обычный 3 3 7 4" xfId="3417"/>
    <cellStyle name="Обычный 3 3 7 4 2" xfId="7641"/>
    <cellStyle name="Обычный 3 3 7 4 2 2" xfId="16089"/>
    <cellStyle name="Обычный 3 3 7 4 2 2 2" xfId="32986"/>
    <cellStyle name="Обычный 3 3 7 4 2 3" xfId="24538"/>
    <cellStyle name="Обычный 3 3 7 4 3" xfId="11865"/>
    <cellStyle name="Обычный 3 3 7 4 3 2" xfId="28762"/>
    <cellStyle name="Обычный 3 3 7 4 4" xfId="20314"/>
    <cellStyle name="Обычный 3 3 7 5" xfId="4825"/>
    <cellStyle name="Обычный 3 3 7 5 2" xfId="13273"/>
    <cellStyle name="Обычный 3 3 7 5 2 2" xfId="30170"/>
    <cellStyle name="Обычный 3 3 7 5 3" xfId="21722"/>
    <cellStyle name="Обычный 3 3 7 6" xfId="9049"/>
    <cellStyle name="Обычный 3 3 7 6 2" xfId="25946"/>
    <cellStyle name="Обычный 3 3 7 7" xfId="17498"/>
    <cellStyle name="Обычный 3 3 7 8" xfId="34395"/>
    <cellStyle name="Обычный 3 3 8" xfId="952"/>
    <cellStyle name="Обычный 3 3 8 2" xfId="2361"/>
    <cellStyle name="Обычный 3 3 8 2 2" xfId="6585"/>
    <cellStyle name="Обычный 3 3 8 2 2 2" xfId="15033"/>
    <cellStyle name="Обычный 3 3 8 2 2 2 2" xfId="31930"/>
    <cellStyle name="Обычный 3 3 8 2 2 3" xfId="23482"/>
    <cellStyle name="Обычный 3 3 8 2 3" xfId="10809"/>
    <cellStyle name="Обычный 3 3 8 2 3 2" xfId="27706"/>
    <cellStyle name="Обычный 3 3 8 2 4" xfId="19258"/>
    <cellStyle name="Обычный 3 3 8 3" xfId="3769"/>
    <cellStyle name="Обычный 3 3 8 3 2" xfId="7993"/>
    <cellStyle name="Обычный 3 3 8 3 2 2" xfId="16441"/>
    <cellStyle name="Обычный 3 3 8 3 2 2 2" xfId="33338"/>
    <cellStyle name="Обычный 3 3 8 3 2 3" xfId="24890"/>
    <cellStyle name="Обычный 3 3 8 3 3" xfId="12217"/>
    <cellStyle name="Обычный 3 3 8 3 3 2" xfId="29114"/>
    <cellStyle name="Обычный 3 3 8 3 4" xfId="20666"/>
    <cellStyle name="Обычный 3 3 8 4" xfId="5177"/>
    <cellStyle name="Обычный 3 3 8 4 2" xfId="13625"/>
    <cellStyle name="Обычный 3 3 8 4 2 2" xfId="30522"/>
    <cellStyle name="Обычный 3 3 8 4 3" xfId="22074"/>
    <cellStyle name="Обычный 3 3 8 5" xfId="9401"/>
    <cellStyle name="Обычный 3 3 8 5 2" xfId="26298"/>
    <cellStyle name="Обычный 3 3 8 6" xfId="17850"/>
    <cellStyle name="Обычный 3 3 9" xfId="1657"/>
    <cellStyle name="Обычный 3 3 9 2" xfId="5881"/>
    <cellStyle name="Обычный 3 3 9 2 2" xfId="14329"/>
    <cellStyle name="Обычный 3 3 9 2 2 2" xfId="31226"/>
    <cellStyle name="Обычный 3 3 9 2 3" xfId="22778"/>
    <cellStyle name="Обычный 3 3 9 3" xfId="10105"/>
    <cellStyle name="Обычный 3 3 9 3 2" xfId="27002"/>
    <cellStyle name="Обычный 3 3 9 4" xfId="18554"/>
    <cellStyle name="Обычный 3 3_Отчет за 2015 год" xfId="198"/>
    <cellStyle name="Обычный 3 4" xfId="199"/>
    <cellStyle name="Обычный 3 4 10" xfId="4505"/>
    <cellStyle name="Обычный 3 4 10 2" xfId="12953"/>
    <cellStyle name="Обычный 3 4 10 2 2" xfId="29850"/>
    <cellStyle name="Обычный 3 4 10 3" xfId="21402"/>
    <cellStyle name="Обычный 3 4 11" xfId="8729"/>
    <cellStyle name="Обычный 3 4 11 2" xfId="25626"/>
    <cellStyle name="Обычный 3 4 12" xfId="17178"/>
    <cellStyle name="Обычный 3 4 13" xfId="34075"/>
    <cellStyle name="Обычный 3 4 2" xfId="200"/>
    <cellStyle name="Обычный 3 4 2 10" xfId="8730"/>
    <cellStyle name="Обычный 3 4 2 10 2" xfId="25627"/>
    <cellStyle name="Обычный 3 4 2 11" xfId="17179"/>
    <cellStyle name="Обычный 3 4 2 12" xfId="34076"/>
    <cellStyle name="Обычный 3 4 2 2" xfId="201"/>
    <cellStyle name="Обычный 3 4 2 2 10" xfId="17180"/>
    <cellStyle name="Обычный 3 4 2 2 11" xfId="34077"/>
    <cellStyle name="Обычный 3 4 2 2 2" xfId="202"/>
    <cellStyle name="Обычный 3 4 2 2 2 10" xfId="34078"/>
    <cellStyle name="Обычный 3 4 2 2 2 2" xfId="203"/>
    <cellStyle name="Обычный 3 4 2 2 2 2 2" xfId="609"/>
    <cellStyle name="Обычный 3 4 2 2 2 2 2 2" xfId="1340"/>
    <cellStyle name="Обычный 3 4 2 2 2 2 2 2 2" xfId="2749"/>
    <cellStyle name="Обычный 3 4 2 2 2 2 2 2 2 2" xfId="6973"/>
    <cellStyle name="Обычный 3 4 2 2 2 2 2 2 2 2 2" xfId="15421"/>
    <cellStyle name="Обычный 3 4 2 2 2 2 2 2 2 2 2 2" xfId="32318"/>
    <cellStyle name="Обычный 3 4 2 2 2 2 2 2 2 2 3" xfId="23870"/>
    <cellStyle name="Обычный 3 4 2 2 2 2 2 2 2 3" xfId="11197"/>
    <cellStyle name="Обычный 3 4 2 2 2 2 2 2 2 3 2" xfId="28094"/>
    <cellStyle name="Обычный 3 4 2 2 2 2 2 2 2 4" xfId="19646"/>
    <cellStyle name="Обычный 3 4 2 2 2 2 2 2 3" xfId="4157"/>
    <cellStyle name="Обычный 3 4 2 2 2 2 2 2 3 2" xfId="8381"/>
    <cellStyle name="Обычный 3 4 2 2 2 2 2 2 3 2 2" xfId="16829"/>
    <cellStyle name="Обычный 3 4 2 2 2 2 2 2 3 2 2 2" xfId="33726"/>
    <cellStyle name="Обычный 3 4 2 2 2 2 2 2 3 2 3" xfId="25278"/>
    <cellStyle name="Обычный 3 4 2 2 2 2 2 2 3 3" xfId="12605"/>
    <cellStyle name="Обычный 3 4 2 2 2 2 2 2 3 3 2" xfId="29502"/>
    <cellStyle name="Обычный 3 4 2 2 2 2 2 2 3 4" xfId="21054"/>
    <cellStyle name="Обычный 3 4 2 2 2 2 2 2 4" xfId="5565"/>
    <cellStyle name="Обычный 3 4 2 2 2 2 2 2 4 2" xfId="14013"/>
    <cellStyle name="Обычный 3 4 2 2 2 2 2 2 4 2 2" xfId="30910"/>
    <cellStyle name="Обычный 3 4 2 2 2 2 2 2 4 3" xfId="22462"/>
    <cellStyle name="Обычный 3 4 2 2 2 2 2 2 5" xfId="9789"/>
    <cellStyle name="Обычный 3 4 2 2 2 2 2 2 5 2" xfId="26686"/>
    <cellStyle name="Обычный 3 4 2 2 2 2 2 2 6" xfId="18238"/>
    <cellStyle name="Обычный 3 4 2 2 2 2 2 3" xfId="2045"/>
    <cellStyle name="Обычный 3 4 2 2 2 2 2 3 2" xfId="6269"/>
    <cellStyle name="Обычный 3 4 2 2 2 2 2 3 2 2" xfId="14717"/>
    <cellStyle name="Обычный 3 4 2 2 2 2 2 3 2 2 2" xfId="31614"/>
    <cellStyle name="Обычный 3 4 2 2 2 2 2 3 2 3" xfId="23166"/>
    <cellStyle name="Обычный 3 4 2 2 2 2 2 3 3" xfId="10493"/>
    <cellStyle name="Обычный 3 4 2 2 2 2 2 3 3 2" xfId="27390"/>
    <cellStyle name="Обычный 3 4 2 2 2 2 2 3 4" xfId="18942"/>
    <cellStyle name="Обычный 3 4 2 2 2 2 2 4" xfId="3453"/>
    <cellStyle name="Обычный 3 4 2 2 2 2 2 4 2" xfId="7677"/>
    <cellStyle name="Обычный 3 4 2 2 2 2 2 4 2 2" xfId="16125"/>
    <cellStyle name="Обычный 3 4 2 2 2 2 2 4 2 2 2" xfId="33022"/>
    <cellStyle name="Обычный 3 4 2 2 2 2 2 4 2 3" xfId="24574"/>
    <cellStyle name="Обычный 3 4 2 2 2 2 2 4 3" xfId="11901"/>
    <cellStyle name="Обычный 3 4 2 2 2 2 2 4 3 2" xfId="28798"/>
    <cellStyle name="Обычный 3 4 2 2 2 2 2 4 4" xfId="20350"/>
    <cellStyle name="Обычный 3 4 2 2 2 2 2 5" xfId="4861"/>
    <cellStyle name="Обычный 3 4 2 2 2 2 2 5 2" xfId="13309"/>
    <cellStyle name="Обычный 3 4 2 2 2 2 2 5 2 2" xfId="30206"/>
    <cellStyle name="Обычный 3 4 2 2 2 2 2 5 3" xfId="21758"/>
    <cellStyle name="Обычный 3 4 2 2 2 2 2 6" xfId="9085"/>
    <cellStyle name="Обычный 3 4 2 2 2 2 2 6 2" xfId="25982"/>
    <cellStyle name="Обычный 3 4 2 2 2 2 2 7" xfId="17534"/>
    <cellStyle name="Обычный 3 4 2 2 2 2 2 8" xfId="34431"/>
    <cellStyle name="Обычный 3 4 2 2 2 2 3" xfId="988"/>
    <cellStyle name="Обычный 3 4 2 2 2 2 3 2" xfId="2397"/>
    <cellStyle name="Обычный 3 4 2 2 2 2 3 2 2" xfId="6621"/>
    <cellStyle name="Обычный 3 4 2 2 2 2 3 2 2 2" xfId="15069"/>
    <cellStyle name="Обычный 3 4 2 2 2 2 3 2 2 2 2" xfId="31966"/>
    <cellStyle name="Обычный 3 4 2 2 2 2 3 2 2 3" xfId="23518"/>
    <cellStyle name="Обычный 3 4 2 2 2 2 3 2 3" xfId="10845"/>
    <cellStyle name="Обычный 3 4 2 2 2 2 3 2 3 2" xfId="27742"/>
    <cellStyle name="Обычный 3 4 2 2 2 2 3 2 4" xfId="19294"/>
    <cellStyle name="Обычный 3 4 2 2 2 2 3 3" xfId="3805"/>
    <cellStyle name="Обычный 3 4 2 2 2 2 3 3 2" xfId="8029"/>
    <cellStyle name="Обычный 3 4 2 2 2 2 3 3 2 2" xfId="16477"/>
    <cellStyle name="Обычный 3 4 2 2 2 2 3 3 2 2 2" xfId="33374"/>
    <cellStyle name="Обычный 3 4 2 2 2 2 3 3 2 3" xfId="24926"/>
    <cellStyle name="Обычный 3 4 2 2 2 2 3 3 3" xfId="12253"/>
    <cellStyle name="Обычный 3 4 2 2 2 2 3 3 3 2" xfId="29150"/>
    <cellStyle name="Обычный 3 4 2 2 2 2 3 3 4" xfId="20702"/>
    <cellStyle name="Обычный 3 4 2 2 2 2 3 4" xfId="5213"/>
    <cellStyle name="Обычный 3 4 2 2 2 2 3 4 2" xfId="13661"/>
    <cellStyle name="Обычный 3 4 2 2 2 2 3 4 2 2" xfId="30558"/>
    <cellStyle name="Обычный 3 4 2 2 2 2 3 4 3" xfId="22110"/>
    <cellStyle name="Обычный 3 4 2 2 2 2 3 5" xfId="9437"/>
    <cellStyle name="Обычный 3 4 2 2 2 2 3 5 2" xfId="26334"/>
    <cellStyle name="Обычный 3 4 2 2 2 2 3 6" xfId="17886"/>
    <cellStyle name="Обычный 3 4 2 2 2 2 4" xfId="1693"/>
    <cellStyle name="Обычный 3 4 2 2 2 2 4 2" xfId="5917"/>
    <cellStyle name="Обычный 3 4 2 2 2 2 4 2 2" xfId="14365"/>
    <cellStyle name="Обычный 3 4 2 2 2 2 4 2 2 2" xfId="31262"/>
    <cellStyle name="Обычный 3 4 2 2 2 2 4 2 3" xfId="22814"/>
    <cellStyle name="Обычный 3 4 2 2 2 2 4 3" xfId="10141"/>
    <cellStyle name="Обычный 3 4 2 2 2 2 4 3 2" xfId="27038"/>
    <cellStyle name="Обычный 3 4 2 2 2 2 4 4" xfId="18590"/>
    <cellStyle name="Обычный 3 4 2 2 2 2 5" xfId="3101"/>
    <cellStyle name="Обычный 3 4 2 2 2 2 5 2" xfId="7325"/>
    <cellStyle name="Обычный 3 4 2 2 2 2 5 2 2" xfId="15773"/>
    <cellStyle name="Обычный 3 4 2 2 2 2 5 2 2 2" xfId="32670"/>
    <cellStyle name="Обычный 3 4 2 2 2 2 5 2 3" xfId="24222"/>
    <cellStyle name="Обычный 3 4 2 2 2 2 5 3" xfId="11549"/>
    <cellStyle name="Обычный 3 4 2 2 2 2 5 3 2" xfId="28446"/>
    <cellStyle name="Обычный 3 4 2 2 2 2 5 4" xfId="19998"/>
    <cellStyle name="Обычный 3 4 2 2 2 2 6" xfId="4509"/>
    <cellStyle name="Обычный 3 4 2 2 2 2 6 2" xfId="12957"/>
    <cellStyle name="Обычный 3 4 2 2 2 2 6 2 2" xfId="29854"/>
    <cellStyle name="Обычный 3 4 2 2 2 2 6 3" xfId="21406"/>
    <cellStyle name="Обычный 3 4 2 2 2 2 7" xfId="8733"/>
    <cellStyle name="Обычный 3 4 2 2 2 2 7 2" xfId="25630"/>
    <cellStyle name="Обычный 3 4 2 2 2 2 8" xfId="17182"/>
    <cellStyle name="Обычный 3 4 2 2 2 2 9" xfId="34079"/>
    <cellStyle name="Обычный 3 4 2 2 2 3" xfId="608"/>
    <cellStyle name="Обычный 3 4 2 2 2 3 2" xfId="1339"/>
    <cellStyle name="Обычный 3 4 2 2 2 3 2 2" xfId="2748"/>
    <cellStyle name="Обычный 3 4 2 2 2 3 2 2 2" xfId="6972"/>
    <cellStyle name="Обычный 3 4 2 2 2 3 2 2 2 2" xfId="15420"/>
    <cellStyle name="Обычный 3 4 2 2 2 3 2 2 2 2 2" xfId="32317"/>
    <cellStyle name="Обычный 3 4 2 2 2 3 2 2 2 3" xfId="23869"/>
    <cellStyle name="Обычный 3 4 2 2 2 3 2 2 3" xfId="11196"/>
    <cellStyle name="Обычный 3 4 2 2 2 3 2 2 3 2" xfId="28093"/>
    <cellStyle name="Обычный 3 4 2 2 2 3 2 2 4" xfId="19645"/>
    <cellStyle name="Обычный 3 4 2 2 2 3 2 3" xfId="4156"/>
    <cellStyle name="Обычный 3 4 2 2 2 3 2 3 2" xfId="8380"/>
    <cellStyle name="Обычный 3 4 2 2 2 3 2 3 2 2" xfId="16828"/>
    <cellStyle name="Обычный 3 4 2 2 2 3 2 3 2 2 2" xfId="33725"/>
    <cellStyle name="Обычный 3 4 2 2 2 3 2 3 2 3" xfId="25277"/>
    <cellStyle name="Обычный 3 4 2 2 2 3 2 3 3" xfId="12604"/>
    <cellStyle name="Обычный 3 4 2 2 2 3 2 3 3 2" xfId="29501"/>
    <cellStyle name="Обычный 3 4 2 2 2 3 2 3 4" xfId="21053"/>
    <cellStyle name="Обычный 3 4 2 2 2 3 2 4" xfId="5564"/>
    <cellStyle name="Обычный 3 4 2 2 2 3 2 4 2" xfId="14012"/>
    <cellStyle name="Обычный 3 4 2 2 2 3 2 4 2 2" xfId="30909"/>
    <cellStyle name="Обычный 3 4 2 2 2 3 2 4 3" xfId="22461"/>
    <cellStyle name="Обычный 3 4 2 2 2 3 2 5" xfId="9788"/>
    <cellStyle name="Обычный 3 4 2 2 2 3 2 5 2" xfId="26685"/>
    <cellStyle name="Обычный 3 4 2 2 2 3 2 6" xfId="18237"/>
    <cellStyle name="Обычный 3 4 2 2 2 3 3" xfId="2044"/>
    <cellStyle name="Обычный 3 4 2 2 2 3 3 2" xfId="6268"/>
    <cellStyle name="Обычный 3 4 2 2 2 3 3 2 2" xfId="14716"/>
    <cellStyle name="Обычный 3 4 2 2 2 3 3 2 2 2" xfId="31613"/>
    <cellStyle name="Обычный 3 4 2 2 2 3 3 2 3" xfId="23165"/>
    <cellStyle name="Обычный 3 4 2 2 2 3 3 3" xfId="10492"/>
    <cellStyle name="Обычный 3 4 2 2 2 3 3 3 2" xfId="27389"/>
    <cellStyle name="Обычный 3 4 2 2 2 3 3 4" xfId="18941"/>
    <cellStyle name="Обычный 3 4 2 2 2 3 4" xfId="3452"/>
    <cellStyle name="Обычный 3 4 2 2 2 3 4 2" xfId="7676"/>
    <cellStyle name="Обычный 3 4 2 2 2 3 4 2 2" xfId="16124"/>
    <cellStyle name="Обычный 3 4 2 2 2 3 4 2 2 2" xfId="33021"/>
    <cellStyle name="Обычный 3 4 2 2 2 3 4 2 3" xfId="24573"/>
    <cellStyle name="Обычный 3 4 2 2 2 3 4 3" xfId="11900"/>
    <cellStyle name="Обычный 3 4 2 2 2 3 4 3 2" xfId="28797"/>
    <cellStyle name="Обычный 3 4 2 2 2 3 4 4" xfId="20349"/>
    <cellStyle name="Обычный 3 4 2 2 2 3 5" xfId="4860"/>
    <cellStyle name="Обычный 3 4 2 2 2 3 5 2" xfId="13308"/>
    <cellStyle name="Обычный 3 4 2 2 2 3 5 2 2" xfId="30205"/>
    <cellStyle name="Обычный 3 4 2 2 2 3 5 3" xfId="21757"/>
    <cellStyle name="Обычный 3 4 2 2 2 3 6" xfId="9084"/>
    <cellStyle name="Обычный 3 4 2 2 2 3 6 2" xfId="25981"/>
    <cellStyle name="Обычный 3 4 2 2 2 3 7" xfId="17533"/>
    <cellStyle name="Обычный 3 4 2 2 2 3 8" xfId="34430"/>
    <cellStyle name="Обычный 3 4 2 2 2 4" xfId="987"/>
    <cellStyle name="Обычный 3 4 2 2 2 4 2" xfId="2396"/>
    <cellStyle name="Обычный 3 4 2 2 2 4 2 2" xfId="6620"/>
    <cellStyle name="Обычный 3 4 2 2 2 4 2 2 2" xfId="15068"/>
    <cellStyle name="Обычный 3 4 2 2 2 4 2 2 2 2" xfId="31965"/>
    <cellStyle name="Обычный 3 4 2 2 2 4 2 2 3" xfId="23517"/>
    <cellStyle name="Обычный 3 4 2 2 2 4 2 3" xfId="10844"/>
    <cellStyle name="Обычный 3 4 2 2 2 4 2 3 2" xfId="27741"/>
    <cellStyle name="Обычный 3 4 2 2 2 4 2 4" xfId="19293"/>
    <cellStyle name="Обычный 3 4 2 2 2 4 3" xfId="3804"/>
    <cellStyle name="Обычный 3 4 2 2 2 4 3 2" xfId="8028"/>
    <cellStyle name="Обычный 3 4 2 2 2 4 3 2 2" xfId="16476"/>
    <cellStyle name="Обычный 3 4 2 2 2 4 3 2 2 2" xfId="33373"/>
    <cellStyle name="Обычный 3 4 2 2 2 4 3 2 3" xfId="24925"/>
    <cellStyle name="Обычный 3 4 2 2 2 4 3 3" xfId="12252"/>
    <cellStyle name="Обычный 3 4 2 2 2 4 3 3 2" xfId="29149"/>
    <cellStyle name="Обычный 3 4 2 2 2 4 3 4" xfId="20701"/>
    <cellStyle name="Обычный 3 4 2 2 2 4 4" xfId="5212"/>
    <cellStyle name="Обычный 3 4 2 2 2 4 4 2" xfId="13660"/>
    <cellStyle name="Обычный 3 4 2 2 2 4 4 2 2" xfId="30557"/>
    <cellStyle name="Обычный 3 4 2 2 2 4 4 3" xfId="22109"/>
    <cellStyle name="Обычный 3 4 2 2 2 4 5" xfId="9436"/>
    <cellStyle name="Обычный 3 4 2 2 2 4 5 2" xfId="26333"/>
    <cellStyle name="Обычный 3 4 2 2 2 4 6" xfId="17885"/>
    <cellStyle name="Обычный 3 4 2 2 2 5" xfId="1692"/>
    <cellStyle name="Обычный 3 4 2 2 2 5 2" xfId="5916"/>
    <cellStyle name="Обычный 3 4 2 2 2 5 2 2" xfId="14364"/>
    <cellStyle name="Обычный 3 4 2 2 2 5 2 2 2" xfId="31261"/>
    <cellStyle name="Обычный 3 4 2 2 2 5 2 3" xfId="22813"/>
    <cellStyle name="Обычный 3 4 2 2 2 5 3" xfId="10140"/>
    <cellStyle name="Обычный 3 4 2 2 2 5 3 2" xfId="27037"/>
    <cellStyle name="Обычный 3 4 2 2 2 5 4" xfId="18589"/>
    <cellStyle name="Обычный 3 4 2 2 2 6" xfId="3100"/>
    <cellStyle name="Обычный 3 4 2 2 2 6 2" xfId="7324"/>
    <cellStyle name="Обычный 3 4 2 2 2 6 2 2" xfId="15772"/>
    <cellStyle name="Обычный 3 4 2 2 2 6 2 2 2" xfId="32669"/>
    <cellStyle name="Обычный 3 4 2 2 2 6 2 3" xfId="24221"/>
    <cellStyle name="Обычный 3 4 2 2 2 6 3" xfId="11548"/>
    <cellStyle name="Обычный 3 4 2 2 2 6 3 2" xfId="28445"/>
    <cellStyle name="Обычный 3 4 2 2 2 6 4" xfId="19997"/>
    <cellStyle name="Обычный 3 4 2 2 2 7" xfId="4508"/>
    <cellStyle name="Обычный 3 4 2 2 2 7 2" xfId="12956"/>
    <cellStyle name="Обычный 3 4 2 2 2 7 2 2" xfId="29853"/>
    <cellStyle name="Обычный 3 4 2 2 2 7 3" xfId="21405"/>
    <cellStyle name="Обычный 3 4 2 2 2 8" xfId="8732"/>
    <cellStyle name="Обычный 3 4 2 2 2 8 2" xfId="25629"/>
    <cellStyle name="Обычный 3 4 2 2 2 9" xfId="17181"/>
    <cellStyle name="Обычный 3 4 2 2 3" xfId="204"/>
    <cellStyle name="Обычный 3 4 2 2 3 2" xfId="610"/>
    <cellStyle name="Обычный 3 4 2 2 3 2 2" xfId="1341"/>
    <cellStyle name="Обычный 3 4 2 2 3 2 2 2" xfId="2750"/>
    <cellStyle name="Обычный 3 4 2 2 3 2 2 2 2" xfId="6974"/>
    <cellStyle name="Обычный 3 4 2 2 3 2 2 2 2 2" xfId="15422"/>
    <cellStyle name="Обычный 3 4 2 2 3 2 2 2 2 2 2" xfId="32319"/>
    <cellStyle name="Обычный 3 4 2 2 3 2 2 2 2 3" xfId="23871"/>
    <cellStyle name="Обычный 3 4 2 2 3 2 2 2 3" xfId="11198"/>
    <cellStyle name="Обычный 3 4 2 2 3 2 2 2 3 2" xfId="28095"/>
    <cellStyle name="Обычный 3 4 2 2 3 2 2 2 4" xfId="19647"/>
    <cellStyle name="Обычный 3 4 2 2 3 2 2 3" xfId="4158"/>
    <cellStyle name="Обычный 3 4 2 2 3 2 2 3 2" xfId="8382"/>
    <cellStyle name="Обычный 3 4 2 2 3 2 2 3 2 2" xfId="16830"/>
    <cellStyle name="Обычный 3 4 2 2 3 2 2 3 2 2 2" xfId="33727"/>
    <cellStyle name="Обычный 3 4 2 2 3 2 2 3 2 3" xfId="25279"/>
    <cellStyle name="Обычный 3 4 2 2 3 2 2 3 3" xfId="12606"/>
    <cellStyle name="Обычный 3 4 2 2 3 2 2 3 3 2" xfId="29503"/>
    <cellStyle name="Обычный 3 4 2 2 3 2 2 3 4" xfId="21055"/>
    <cellStyle name="Обычный 3 4 2 2 3 2 2 4" xfId="5566"/>
    <cellStyle name="Обычный 3 4 2 2 3 2 2 4 2" xfId="14014"/>
    <cellStyle name="Обычный 3 4 2 2 3 2 2 4 2 2" xfId="30911"/>
    <cellStyle name="Обычный 3 4 2 2 3 2 2 4 3" xfId="22463"/>
    <cellStyle name="Обычный 3 4 2 2 3 2 2 5" xfId="9790"/>
    <cellStyle name="Обычный 3 4 2 2 3 2 2 5 2" xfId="26687"/>
    <cellStyle name="Обычный 3 4 2 2 3 2 2 6" xfId="18239"/>
    <cellStyle name="Обычный 3 4 2 2 3 2 3" xfId="2046"/>
    <cellStyle name="Обычный 3 4 2 2 3 2 3 2" xfId="6270"/>
    <cellStyle name="Обычный 3 4 2 2 3 2 3 2 2" xfId="14718"/>
    <cellStyle name="Обычный 3 4 2 2 3 2 3 2 2 2" xfId="31615"/>
    <cellStyle name="Обычный 3 4 2 2 3 2 3 2 3" xfId="23167"/>
    <cellStyle name="Обычный 3 4 2 2 3 2 3 3" xfId="10494"/>
    <cellStyle name="Обычный 3 4 2 2 3 2 3 3 2" xfId="27391"/>
    <cellStyle name="Обычный 3 4 2 2 3 2 3 4" xfId="18943"/>
    <cellStyle name="Обычный 3 4 2 2 3 2 4" xfId="3454"/>
    <cellStyle name="Обычный 3 4 2 2 3 2 4 2" xfId="7678"/>
    <cellStyle name="Обычный 3 4 2 2 3 2 4 2 2" xfId="16126"/>
    <cellStyle name="Обычный 3 4 2 2 3 2 4 2 2 2" xfId="33023"/>
    <cellStyle name="Обычный 3 4 2 2 3 2 4 2 3" xfId="24575"/>
    <cellStyle name="Обычный 3 4 2 2 3 2 4 3" xfId="11902"/>
    <cellStyle name="Обычный 3 4 2 2 3 2 4 3 2" xfId="28799"/>
    <cellStyle name="Обычный 3 4 2 2 3 2 4 4" xfId="20351"/>
    <cellStyle name="Обычный 3 4 2 2 3 2 5" xfId="4862"/>
    <cellStyle name="Обычный 3 4 2 2 3 2 5 2" xfId="13310"/>
    <cellStyle name="Обычный 3 4 2 2 3 2 5 2 2" xfId="30207"/>
    <cellStyle name="Обычный 3 4 2 2 3 2 5 3" xfId="21759"/>
    <cellStyle name="Обычный 3 4 2 2 3 2 6" xfId="9086"/>
    <cellStyle name="Обычный 3 4 2 2 3 2 6 2" xfId="25983"/>
    <cellStyle name="Обычный 3 4 2 2 3 2 7" xfId="17535"/>
    <cellStyle name="Обычный 3 4 2 2 3 2 8" xfId="34432"/>
    <cellStyle name="Обычный 3 4 2 2 3 3" xfId="989"/>
    <cellStyle name="Обычный 3 4 2 2 3 3 2" xfId="2398"/>
    <cellStyle name="Обычный 3 4 2 2 3 3 2 2" xfId="6622"/>
    <cellStyle name="Обычный 3 4 2 2 3 3 2 2 2" xfId="15070"/>
    <cellStyle name="Обычный 3 4 2 2 3 3 2 2 2 2" xfId="31967"/>
    <cellStyle name="Обычный 3 4 2 2 3 3 2 2 3" xfId="23519"/>
    <cellStyle name="Обычный 3 4 2 2 3 3 2 3" xfId="10846"/>
    <cellStyle name="Обычный 3 4 2 2 3 3 2 3 2" xfId="27743"/>
    <cellStyle name="Обычный 3 4 2 2 3 3 2 4" xfId="19295"/>
    <cellStyle name="Обычный 3 4 2 2 3 3 3" xfId="3806"/>
    <cellStyle name="Обычный 3 4 2 2 3 3 3 2" xfId="8030"/>
    <cellStyle name="Обычный 3 4 2 2 3 3 3 2 2" xfId="16478"/>
    <cellStyle name="Обычный 3 4 2 2 3 3 3 2 2 2" xfId="33375"/>
    <cellStyle name="Обычный 3 4 2 2 3 3 3 2 3" xfId="24927"/>
    <cellStyle name="Обычный 3 4 2 2 3 3 3 3" xfId="12254"/>
    <cellStyle name="Обычный 3 4 2 2 3 3 3 3 2" xfId="29151"/>
    <cellStyle name="Обычный 3 4 2 2 3 3 3 4" xfId="20703"/>
    <cellStyle name="Обычный 3 4 2 2 3 3 4" xfId="5214"/>
    <cellStyle name="Обычный 3 4 2 2 3 3 4 2" xfId="13662"/>
    <cellStyle name="Обычный 3 4 2 2 3 3 4 2 2" xfId="30559"/>
    <cellStyle name="Обычный 3 4 2 2 3 3 4 3" xfId="22111"/>
    <cellStyle name="Обычный 3 4 2 2 3 3 5" xfId="9438"/>
    <cellStyle name="Обычный 3 4 2 2 3 3 5 2" xfId="26335"/>
    <cellStyle name="Обычный 3 4 2 2 3 3 6" xfId="17887"/>
    <cellStyle name="Обычный 3 4 2 2 3 4" xfId="1694"/>
    <cellStyle name="Обычный 3 4 2 2 3 4 2" xfId="5918"/>
    <cellStyle name="Обычный 3 4 2 2 3 4 2 2" xfId="14366"/>
    <cellStyle name="Обычный 3 4 2 2 3 4 2 2 2" xfId="31263"/>
    <cellStyle name="Обычный 3 4 2 2 3 4 2 3" xfId="22815"/>
    <cellStyle name="Обычный 3 4 2 2 3 4 3" xfId="10142"/>
    <cellStyle name="Обычный 3 4 2 2 3 4 3 2" xfId="27039"/>
    <cellStyle name="Обычный 3 4 2 2 3 4 4" xfId="18591"/>
    <cellStyle name="Обычный 3 4 2 2 3 5" xfId="3102"/>
    <cellStyle name="Обычный 3 4 2 2 3 5 2" xfId="7326"/>
    <cellStyle name="Обычный 3 4 2 2 3 5 2 2" xfId="15774"/>
    <cellStyle name="Обычный 3 4 2 2 3 5 2 2 2" xfId="32671"/>
    <cellStyle name="Обычный 3 4 2 2 3 5 2 3" xfId="24223"/>
    <cellStyle name="Обычный 3 4 2 2 3 5 3" xfId="11550"/>
    <cellStyle name="Обычный 3 4 2 2 3 5 3 2" xfId="28447"/>
    <cellStyle name="Обычный 3 4 2 2 3 5 4" xfId="19999"/>
    <cellStyle name="Обычный 3 4 2 2 3 6" xfId="4510"/>
    <cellStyle name="Обычный 3 4 2 2 3 6 2" xfId="12958"/>
    <cellStyle name="Обычный 3 4 2 2 3 6 2 2" xfId="29855"/>
    <cellStyle name="Обычный 3 4 2 2 3 6 3" xfId="21407"/>
    <cellStyle name="Обычный 3 4 2 2 3 7" xfId="8734"/>
    <cellStyle name="Обычный 3 4 2 2 3 7 2" xfId="25631"/>
    <cellStyle name="Обычный 3 4 2 2 3 8" xfId="17183"/>
    <cellStyle name="Обычный 3 4 2 2 3 9" xfId="34080"/>
    <cellStyle name="Обычный 3 4 2 2 4" xfId="607"/>
    <cellStyle name="Обычный 3 4 2 2 4 2" xfId="1338"/>
    <cellStyle name="Обычный 3 4 2 2 4 2 2" xfId="2747"/>
    <cellStyle name="Обычный 3 4 2 2 4 2 2 2" xfId="6971"/>
    <cellStyle name="Обычный 3 4 2 2 4 2 2 2 2" xfId="15419"/>
    <cellStyle name="Обычный 3 4 2 2 4 2 2 2 2 2" xfId="32316"/>
    <cellStyle name="Обычный 3 4 2 2 4 2 2 2 3" xfId="23868"/>
    <cellStyle name="Обычный 3 4 2 2 4 2 2 3" xfId="11195"/>
    <cellStyle name="Обычный 3 4 2 2 4 2 2 3 2" xfId="28092"/>
    <cellStyle name="Обычный 3 4 2 2 4 2 2 4" xfId="19644"/>
    <cellStyle name="Обычный 3 4 2 2 4 2 3" xfId="4155"/>
    <cellStyle name="Обычный 3 4 2 2 4 2 3 2" xfId="8379"/>
    <cellStyle name="Обычный 3 4 2 2 4 2 3 2 2" xfId="16827"/>
    <cellStyle name="Обычный 3 4 2 2 4 2 3 2 2 2" xfId="33724"/>
    <cellStyle name="Обычный 3 4 2 2 4 2 3 2 3" xfId="25276"/>
    <cellStyle name="Обычный 3 4 2 2 4 2 3 3" xfId="12603"/>
    <cellStyle name="Обычный 3 4 2 2 4 2 3 3 2" xfId="29500"/>
    <cellStyle name="Обычный 3 4 2 2 4 2 3 4" xfId="21052"/>
    <cellStyle name="Обычный 3 4 2 2 4 2 4" xfId="5563"/>
    <cellStyle name="Обычный 3 4 2 2 4 2 4 2" xfId="14011"/>
    <cellStyle name="Обычный 3 4 2 2 4 2 4 2 2" xfId="30908"/>
    <cellStyle name="Обычный 3 4 2 2 4 2 4 3" xfId="22460"/>
    <cellStyle name="Обычный 3 4 2 2 4 2 5" xfId="9787"/>
    <cellStyle name="Обычный 3 4 2 2 4 2 5 2" xfId="26684"/>
    <cellStyle name="Обычный 3 4 2 2 4 2 6" xfId="18236"/>
    <cellStyle name="Обычный 3 4 2 2 4 3" xfId="2043"/>
    <cellStyle name="Обычный 3 4 2 2 4 3 2" xfId="6267"/>
    <cellStyle name="Обычный 3 4 2 2 4 3 2 2" xfId="14715"/>
    <cellStyle name="Обычный 3 4 2 2 4 3 2 2 2" xfId="31612"/>
    <cellStyle name="Обычный 3 4 2 2 4 3 2 3" xfId="23164"/>
    <cellStyle name="Обычный 3 4 2 2 4 3 3" xfId="10491"/>
    <cellStyle name="Обычный 3 4 2 2 4 3 3 2" xfId="27388"/>
    <cellStyle name="Обычный 3 4 2 2 4 3 4" xfId="18940"/>
    <cellStyle name="Обычный 3 4 2 2 4 4" xfId="3451"/>
    <cellStyle name="Обычный 3 4 2 2 4 4 2" xfId="7675"/>
    <cellStyle name="Обычный 3 4 2 2 4 4 2 2" xfId="16123"/>
    <cellStyle name="Обычный 3 4 2 2 4 4 2 2 2" xfId="33020"/>
    <cellStyle name="Обычный 3 4 2 2 4 4 2 3" xfId="24572"/>
    <cellStyle name="Обычный 3 4 2 2 4 4 3" xfId="11899"/>
    <cellStyle name="Обычный 3 4 2 2 4 4 3 2" xfId="28796"/>
    <cellStyle name="Обычный 3 4 2 2 4 4 4" xfId="20348"/>
    <cellStyle name="Обычный 3 4 2 2 4 5" xfId="4859"/>
    <cellStyle name="Обычный 3 4 2 2 4 5 2" xfId="13307"/>
    <cellStyle name="Обычный 3 4 2 2 4 5 2 2" xfId="30204"/>
    <cellStyle name="Обычный 3 4 2 2 4 5 3" xfId="21756"/>
    <cellStyle name="Обычный 3 4 2 2 4 6" xfId="9083"/>
    <cellStyle name="Обычный 3 4 2 2 4 6 2" xfId="25980"/>
    <cellStyle name="Обычный 3 4 2 2 4 7" xfId="17532"/>
    <cellStyle name="Обычный 3 4 2 2 4 8" xfId="34429"/>
    <cellStyle name="Обычный 3 4 2 2 5" xfId="986"/>
    <cellStyle name="Обычный 3 4 2 2 5 2" xfId="2395"/>
    <cellStyle name="Обычный 3 4 2 2 5 2 2" xfId="6619"/>
    <cellStyle name="Обычный 3 4 2 2 5 2 2 2" xfId="15067"/>
    <cellStyle name="Обычный 3 4 2 2 5 2 2 2 2" xfId="31964"/>
    <cellStyle name="Обычный 3 4 2 2 5 2 2 3" xfId="23516"/>
    <cellStyle name="Обычный 3 4 2 2 5 2 3" xfId="10843"/>
    <cellStyle name="Обычный 3 4 2 2 5 2 3 2" xfId="27740"/>
    <cellStyle name="Обычный 3 4 2 2 5 2 4" xfId="19292"/>
    <cellStyle name="Обычный 3 4 2 2 5 3" xfId="3803"/>
    <cellStyle name="Обычный 3 4 2 2 5 3 2" xfId="8027"/>
    <cellStyle name="Обычный 3 4 2 2 5 3 2 2" xfId="16475"/>
    <cellStyle name="Обычный 3 4 2 2 5 3 2 2 2" xfId="33372"/>
    <cellStyle name="Обычный 3 4 2 2 5 3 2 3" xfId="24924"/>
    <cellStyle name="Обычный 3 4 2 2 5 3 3" xfId="12251"/>
    <cellStyle name="Обычный 3 4 2 2 5 3 3 2" xfId="29148"/>
    <cellStyle name="Обычный 3 4 2 2 5 3 4" xfId="20700"/>
    <cellStyle name="Обычный 3 4 2 2 5 4" xfId="5211"/>
    <cellStyle name="Обычный 3 4 2 2 5 4 2" xfId="13659"/>
    <cellStyle name="Обычный 3 4 2 2 5 4 2 2" xfId="30556"/>
    <cellStyle name="Обычный 3 4 2 2 5 4 3" xfId="22108"/>
    <cellStyle name="Обычный 3 4 2 2 5 5" xfId="9435"/>
    <cellStyle name="Обычный 3 4 2 2 5 5 2" xfId="26332"/>
    <cellStyle name="Обычный 3 4 2 2 5 6" xfId="17884"/>
    <cellStyle name="Обычный 3 4 2 2 6" xfId="1691"/>
    <cellStyle name="Обычный 3 4 2 2 6 2" xfId="5915"/>
    <cellStyle name="Обычный 3 4 2 2 6 2 2" xfId="14363"/>
    <cellStyle name="Обычный 3 4 2 2 6 2 2 2" xfId="31260"/>
    <cellStyle name="Обычный 3 4 2 2 6 2 3" xfId="22812"/>
    <cellStyle name="Обычный 3 4 2 2 6 3" xfId="10139"/>
    <cellStyle name="Обычный 3 4 2 2 6 3 2" xfId="27036"/>
    <cellStyle name="Обычный 3 4 2 2 6 4" xfId="18588"/>
    <cellStyle name="Обычный 3 4 2 2 7" xfId="3099"/>
    <cellStyle name="Обычный 3 4 2 2 7 2" xfId="7323"/>
    <cellStyle name="Обычный 3 4 2 2 7 2 2" xfId="15771"/>
    <cellStyle name="Обычный 3 4 2 2 7 2 2 2" xfId="32668"/>
    <cellStyle name="Обычный 3 4 2 2 7 2 3" xfId="24220"/>
    <cellStyle name="Обычный 3 4 2 2 7 3" xfId="11547"/>
    <cellStyle name="Обычный 3 4 2 2 7 3 2" xfId="28444"/>
    <cellStyle name="Обычный 3 4 2 2 7 4" xfId="19996"/>
    <cellStyle name="Обычный 3 4 2 2 8" xfId="4507"/>
    <cellStyle name="Обычный 3 4 2 2 8 2" xfId="12955"/>
    <cellStyle name="Обычный 3 4 2 2 8 2 2" xfId="29852"/>
    <cellStyle name="Обычный 3 4 2 2 8 3" xfId="21404"/>
    <cellStyle name="Обычный 3 4 2 2 9" xfId="8731"/>
    <cellStyle name="Обычный 3 4 2 2 9 2" xfId="25628"/>
    <cellStyle name="Обычный 3 4 2 3" xfId="205"/>
    <cellStyle name="Обычный 3 4 2 3 10" xfId="34081"/>
    <cellStyle name="Обычный 3 4 2 3 2" xfId="206"/>
    <cellStyle name="Обычный 3 4 2 3 2 2" xfId="612"/>
    <cellStyle name="Обычный 3 4 2 3 2 2 2" xfId="1343"/>
    <cellStyle name="Обычный 3 4 2 3 2 2 2 2" xfId="2752"/>
    <cellStyle name="Обычный 3 4 2 3 2 2 2 2 2" xfId="6976"/>
    <cellStyle name="Обычный 3 4 2 3 2 2 2 2 2 2" xfId="15424"/>
    <cellStyle name="Обычный 3 4 2 3 2 2 2 2 2 2 2" xfId="32321"/>
    <cellStyle name="Обычный 3 4 2 3 2 2 2 2 2 3" xfId="23873"/>
    <cellStyle name="Обычный 3 4 2 3 2 2 2 2 3" xfId="11200"/>
    <cellStyle name="Обычный 3 4 2 3 2 2 2 2 3 2" xfId="28097"/>
    <cellStyle name="Обычный 3 4 2 3 2 2 2 2 4" xfId="19649"/>
    <cellStyle name="Обычный 3 4 2 3 2 2 2 3" xfId="4160"/>
    <cellStyle name="Обычный 3 4 2 3 2 2 2 3 2" xfId="8384"/>
    <cellStyle name="Обычный 3 4 2 3 2 2 2 3 2 2" xfId="16832"/>
    <cellStyle name="Обычный 3 4 2 3 2 2 2 3 2 2 2" xfId="33729"/>
    <cellStyle name="Обычный 3 4 2 3 2 2 2 3 2 3" xfId="25281"/>
    <cellStyle name="Обычный 3 4 2 3 2 2 2 3 3" xfId="12608"/>
    <cellStyle name="Обычный 3 4 2 3 2 2 2 3 3 2" xfId="29505"/>
    <cellStyle name="Обычный 3 4 2 3 2 2 2 3 4" xfId="21057"/>
    <cellStyle name="Обычный 3 4 2 3 2 2 2 4" xfId="5568"/>
    <cellStyle name="Обычный 3 4 2 3 2 2 2 4 2" xfId="14016"/>
    <cellStyle name="Обычный 3 4 2 3 2 2 2 4 2 2" xfId="30913"/>
    <cellStyle name="Обычный 3 4 2 3 2 2 2 4 3" xfId="22465"/>
    <cellStyle name="Обычный 3 4 2 3 2 2 2 5" xfId="9792"/>
    <cellStyle name="Обычный 3 4 2 3 2 2 2 5 2" xfId="26689"/>
    <cellStyle name="Обычный 3 4 2 3 2 2 2 6" xfId="18241"/>
    <cellStyle name="Обычный 3 4 2 3 2 2 3" xfId="2048"/>
    <cellStyle name="Обычный 3 4 2 3 2 2 3 2" xfId="6272"/>
    <cellStyle name="Обычный 3 4 2 3 2 2 3 2 2" xfId="14720"/>
    <cellStyle name="Обычный 3 4 2 3 2 2 3 2 2 2" xfId="31617"/>
    <cellStyle name="Обычный 3 4 2 3 2 2 3 2 3" xfId="23169"/>
    <cellStyle name="Обычный 3 4 2 3 2 2 3 3" xfId="10496"/>
    <cellStyle name="Обычный 3 4 2 3 2 2 3 3 2" xfId="27393"/>
    <cellStyle name="Обычный 3 4 2 3 2 2 3 4" xfId="18945"/>
    <cellStyle name="Обычный 3 4 2 3 2 2 4" xfId="3456"/>
    <cellStyle name="Обычный 3 4 2 3 2 2 4 2" xfId="7680"/>
    <cellStyle name="Обычный 3 4 2 3 2 2 4 2 2" xfId="16128"/>
    <cellStyle name="Обычный 3 4 2 3 2 2 4 2 2 2" xfId="33025"/>
    <cellStyle name="Обычный 3 4 2 3 2 2 4 2 3" xfId="24577"/>
    <cellStyle name="Обычный 3 4 2 3 2 2 4 3" xfId="11904"/>
    <cellStyle name="Обычный 3 4 2 3 2 2 4 3 2" xfId="28801"/>
    <cellStyle name="Обычный 3 4 2 3 2 2 4 4" xfId="20353"/>
    <cellStyle name="Обычный 3 4 2 3 2 2 5" xfId="4864"/>
    <cellStyle name="Обычный 3 4 2 3 2 2 5 2" xfId="13312"/>
    <cellStyle name="Обычный 3 4 2 3 2 2 5 2 2" xfId="30209"/>
    <cellStyle name="Обычный 3 4 2 3 2 2 5 3" xfId="21761"/>
    <cellStyle name="Обычный 3 4 2 3 2 2 6" xfId="9088"/>
    <cellStyle name="Обычный 3 4 2 3 2 2 6 2" xfId="25985"/>
    <cellStyle name="Обычный 3 4 2 3 2 2 7" xfId="17537"/>
    <cellStyle name="Обычный 3 4 2 3 2 2 8" xfId="34434"/>
    <cellStyle name="Обычный 3 4 2 3 2 3" xfId="991"/>
    <cellStyle name="Обычный 3 4 2 3 2 3 2" xfId="2400"/>
    <cellStyle name="Обычный 3 4 2 3 2 3 2 2" xfId="6624"/>
    <cellStyle name="Обычный 3 4 2 3 2 3 2 2 2" xfId="15072"/>
    <cellStyle name="Обычный 3 4 2 3 2 3 2 2 2 2" xfId="31969"/>
    <cellStyle name="Обычный 3 4 2 3 2 3 2 2 3" xfId="23521"/>
    <cellStyle name="Обычный 3 4 2 3 2 3 2 3" xfId="10848"/>
    <cellStyle name="Обычный 3 4 2 3 2 3 2 3 2" xfId="27745"/>
    <cellStyle name="Обычный 3 4 2 3 2 3 2 4" xfId="19297"/>
    <cellStyle name="Обычный 3 4 2 3 2 3 3" xfId="3808"/>
    <cellStyle name="Обычный 3 4 2 3 2 3 3 2" xfId="8032"/>
    <cellStyle name="Обычный 3 4 2 3 2 3 3 2 2" xfId="16480"/>
    <cellStyle name="Обычный 3 4 2 3 2 3 3 2 2 2" xfId="33377"/>
    <cellStyle name="Обычный 3 4 2 3 2 3 3 2 3" xfId="24929"/>
    <cellStyle name="Обычный 3 4 2 3 2 3 3 3" xfId="12256"/>
    <cellStyle name="Обычный 3 4 2 3 2 3 3 3 2" xfId="29153"/>
    <cellStyle name="Обычный 3 4 2 3 2 3 3 4" xfId="20705"/>
    <cellStyle name="Обычный 3 4 2 3 2 3 4" xfId="5216"/>
    <cellStyle name="Обычный 3 4 2 3 2 3 4 2" xfId="13664"/>
    <cellStyle name="Обычный 3 4 2 3 2 3 4 2 2" xfId="30561"/>
    <cellStyle name="Обычный 3 4 2 3 2 3 4 3" xfId="22113"/>
    <cellStyle name="Обычный 3 4 2 3 2 3 5" xfId="9440"/>
    <cellStyle name="Обычный 3 4 2 3 2 3 5 2" xfId="26337"/>
    <cellStyle name="Обычный 3 4 2 3 2 3 6" xfId="17889"/>
    <cellStyle name="Обычный 3 4 2 3 2 4" xfId="1696"/>
    <cellStyle name="Обычный 3 4 2 3 2 4 2" xfId="5920"/>
    <cellStyle name="Обычный 3 4 2 3 2 4 2 2" xfId="14368"/>
    <cellStyle name="Обычный 3 4 2 3 2 4 2 2 2" xfId="31265"/>
    <cellStyle name="Обычный 3 4 2 3 2 4 2 3" xfId="22817"/>
    <cellStyle name="Обычный 3 4 2 3 2 4 3" xfId="10144"/>
    <cellStyle name="Обычный 3 4 2 3 2 4 3 2" xfId="27041"/>
    <cellStyle name="Обычный 3 4 2 3 2 4 4" xfId="18593"/>
    <cellStyle name="Обычный 3 4 2 3 2 5" xfId="3104"/>
    <cellStyle name="Обычный 3 4 2 3 2 5 2" xfId="7328"/>
    <cellStyle name="Обычный 3 4 2 3 2 5 2 2" xfId="15776"/>
    <cellStyle name="Обычный 3 4 2 3 2 5 2 2 2" xfId="32673"/>
    <cellStyle name="Обычный 3 4 2 3 2 5 2 3" xfId="24225"/>
    <cellStyle name="Обычный 3 4 2 3 2 5 3" xfId="11552"/>
    <cellStyle name="Обычный 3 4 2 3 2 5 3 2" xfId="28449"/>
    <cellStyle name="Обычный 3 4 2 3 2 5 4" xfId="20001"/>
    <cellStyle name="Обычный 3 4 2 3 2 6" xfId="4512"/>
    <cellStyle name="Обычный 3 4 2 3 2 6 2" xfId="12960"/>
    <cellStyle name="Обычный 3 4 2 3 2 6 2 2" xfId="29857"/>
    <cellStyle name="Обычный 3 4 2 3 2 6 3" xfId="21409"/>
    <cellStyle name="Обычный 3 4 2 3 2 7" xfId="8736"/>
    <cellStyle name="Обычный 3 4 2 3 2 7 2" xfId="25633"/>
    <cellStyle name="Обычный 3 4 2 3 2 8" xfId="17185"/>
    <cellStyle name="Обычный 3 4 2 3 2 9" xfId="34082"/>
    <cellStyle name="Обычный 3 4 2 3 3" xfId="611"/>
    <cellStyle name="Обычный 3 4 2 3 3 2" xfId="1342"/>
    <cellStyle name="Обычный 3 4 2 3 3 2 2" xfId="2751"/>
    <cellStyle name="Обычный 3 4 2 3 3 2 2 2" xfId="6975"/>
    <cellStyle name="Обычный 3 4 2 3 3 2 2 2 2" xfId="15423"/>
    <cellStyle name="Обычный 3 4 2 3 3 2 2 2 2 2" xfId="32320"/>
    <cellStyle name="Обычный 3 4 2 3 3 2 2 2 3" xfId="23872"/>
    <cellStyle name="Обычный 3 4 2 3 3 2 2 3" xfId="11199"/>
    <cellStyle name="Обычный 3 4 2 3 3 2 2 3 2" xfId="28096"/>
    <cellStyle name="Обычный 3 4 2 3 3 2 2 4" xfId="19648"/>
    <cellStyle name="Обычный 3 4 2 3 3 2 3" xfId="4159"/>
    <cellStyle name="Обычный 3 4 2 3 3 2 3 2" xfId="8383"/>
    <cellStyle name="Обычный 3 4 2 3 3 2 3 2 2" xfId="16831"/>
    <cellStyle name="Обычный 3 4 2 3 3 2 3 2 2 2" xfId="33728"/>
    <cellStyle name="Обычный 3 4 2 3 3 2 3 2 3" xfId="25280"/>
    <cellStyle name="Обычный 3 4 2 3 3 2 3 3" xfId="12607"/>
    <cellStyle name="Обычный 3 4 2 3 3 2 3 3 2" xfId="29504"/>
    <cellStyle name="Обычный 3 4 2 3 3 2 3 4" xfId="21056"/>
    <cellStyle name="Обычный 3 4 2 3 3 2 4" xfId="5567"/>
    <cellStyle name="Обычный 3 4 2 3 3 2 4 2" xfId="14015"/>
    <cellStyle name="Обычный 3 4 2 3 3 2 4 2 2" xfId="30912"/>
    <cellStyle name="Обычный 3 4 2 3 3 2 4 3" xfId="22464"/>
    <cellStyle name="Обычный 3 4 2 3 3 2 5" xfId="9791"/>
    <cellStyle name="Обычный 3 4 2 3 3 2 5 2" xfId="26688"/>
    <cellStyle name="Обычный 3 4 2 3 3 2 6" xfId="18240"/>
    <cellStyle name="Обычный 3 4 2 3 3 3" xfId="2047"/>
    <cellStyle name="Обычный 3 4 2 3 3 3 2" xfId="6271"/>
    <cellStyle name="Обычный 3 4 2 3 3 3 2 2" xfId="14719"/>
    <cellStyle name="Обычный 3 4 2 3 3 3 2 2 2" xfId="31616"/>
    <cellStyle name="Обычный 3 4 2 3 3 3 2 3" xfId="23168"/>
    <cellStyle name="Обычный 3 4 2 3 3 3 3" xfId="10495"/>
    <cellStyle name="Обычный 3 4 2 3 3 3 3 2" xfId="27392"/>
    <cellStyle name="Обычный 3 4 2 3 3 3 4" xfId="18944"/>
    <cellStyle name="Обычный 3 4 2 3 3 4" xfId="3455"/>
    <cellStyle name="Обычный 3 4 2 3 3 4 2" xfId="7679"/>
    <cellStyle name="Обычный 3 4 2 3 3 4 2 2" xfId="16127"/>
    <cellStyle name="Обычный 3 4 2 3 3 4 2 2 2" xfId="33024"/>
    <cellStyle name="Обычный 3 4 2 3 3 4 2 3" xfId="24576"/>
    <cellStyle name="Обычный 3 4 2 3 3 4 3" xfId="11903"/>
    <cellStyle name="Обычный 3 4 2 3 3 4 3 2" xfId="28800"/>
    <cellStyle name="Обычный 3 4 2 3 3 4 4" xfId="20352"/>
    <cellStyle name="Обычный 3 4 2 3 3 5" xfId="4863"/>
    <cellStyle name="Обычный 3 4 2 3 3 5 2" xfId="13311"/>
    <cellStyle name="Обычный 3 4 2 3 3 5 2 2" xfId="30208"/>
    <cellStyle name="Обычный 3 4 2 3 3 5 3" xfId="21760"/>
    <cellStyle name="Обычный 3 4 2 3 3 6" xfId="9087"/>
    <cellStyle name="Обычный 3 4 2 3 3 6 2" xfId="25984"/>
    <cellStyle name="Обычный 3 4 2 3 3 7" xfId="17536"/>
    <cellStyle name="Обычный 3 4 2 3 3 8" xfId="34433"/>
    <cellStyle name="Обычный 3 4 2 3 4" xfId="990"/>
    <cellStyle name="Обычный 3 4 2 3 4 2" xfId="2399"/>
    <cellStyle name="Обычный 3 4 2 3 4 2 2" xfId="6623"/>
    <cellStyle name="Обычный 3 4 2 3 4 2 2 2" xfId="15071"/>
    <cellStyle name="Обычный 3 4 2 3 4 2 2 2 2" xfId="31968"/>
    <cellStyle name="Обычный 3 4 2 3 4 2 2 3" xfId="23520"/>
    <cellStyle name="Обычный 3 4 2 3 4 2 3" xfId="10847"/>
    <cellStyle name="Обычный 3 4 2 3 4 2 3 2" xfId="27744"/>
    <cellStyle name="Обычный 3 4 2 3 4 2 4" xfId="19296"/>
    <cellStyle name="Обычный 3 4 2 3 4 3" xfId="3807"/>
    <cellStyle name="Обычный 3 4 2 3 4 3 2" xfId="8031"/>
    <cellStyle name="Обычный 3 4 2 3 4 3 2 2" xfId="16479"/>
    <cellStyle name="Обычный 3 4 2 3 4 3 2 2 2" xfId="33376"/>
    <cellStyle name="Обычный 3 4 2 3 4 3 2 3" xfId="24928"/>
    <cellStyle name="Обычный 3 4 2 3 4 3 3" xfId="12255"/>
    <cellStyle name="Обычный 3 4 2 3 4 3 3 2" xfId="29152"/>
    <cellStyle name="Обычный 3 4 2 3 4 3 4" xfId="20704"/>
    <cellStyle name="Обычный 3 4 2 3 4 4" xfId="5215"/>
    <cellStyle name="Обычный 3 4 2 3 4 4 2" xfId="13663"/>
    <cellStyle name="Обычный 3 4 2 3 4 4 2 2" xfId="30560"/>
    <cellStyle name="Обычный 3 4 2 3 4 4 3" xfId="22112"/>
    <cellStyle name="Обычный 3 4 2 3 4 5" xfId="9439"/>
    <cellStyle name="Обычный 3 4 2 3 4 5 2" xfId="26336"/>
    <cellStyle name="Обычный 3 4 2 3 4 6" xfId="17888"/>
    <cellStyle name="Обычный 3 4 2 3 5" xfId="1695"/>
    <cellStyle name="Обычный 3 4 2 3 5 2" xfId="5919"/>
    <cellStyle name="Обычный 3 4 2 3 5 2 2" xfId="14367"/>
    <cellStyle name="Обычный 3 4 2 3 5 2 2 2" xfId="31264"/>
    <cellStyle name="Обычный 3 4 2 3 5 2 3" xfId="22816"/>
    <cellStyle name="Обычный 3 4 2 3 5 3" xfId="10143"/>
    <cellStyle name="Обычный 3 4 2 3 5 3 2" xfId="27040"/>
    <cellStyle name="Обычный 3 4 2 3 5 4" xfId="18592"/>
    <cellStyle name="Обычный 3 4 2 3 6" xfId="3103"/>
    <cellStyle name="Обычный 3 4 2 3 6 2" xfId="7327"/>
    <cellStyle name="Обычный 3 4 2 3 6 2 2" xfId="15775"/>
    <cellStyle name="Обычный 3 4 2 3 6 2 2 2" xfId="32672"/>
    <cellStyle name="Обычный 3 4 2 3 6 2 3" xfId="24224"/>
    <cellStyle name="Обычный 3 4 2 3 6 3" xfId="11551"/>
    <cellStyle name="Обычный 3 4 2 3 6 3 2" xfId="28448"/>
    <cellStyle name="Обычный 3 4 2 3 6 4" xfId="20000"/>
    <cellStyle name="Обычный 3 4 2 3 7" xfId="4511"/>
    <cellStyle name="Обычный 3 4 2 3 7 2" xfId="12959"/>
    <cellStyle name="Обычный 3 4 2 3 7 2 2" xfId="29856"/>
    <cellStyle name="Обычный 3 4 2 3 7 3" xfId="21408"/>
    <cellStyle name="Обычный 3 4 2 3 8" xfId="8735"/>
    <cellStyle name="Обычный 3 4 2 3 8 2" xfId="25632"/>
    <cellStyle name="Обычный 3 4 2 3 9" xfId="17184"/>
    <cellStyle name="Обычный 3 4 2 4" xfId="207"/>
    <cellStyle name="Обычный 3 4 2 4 2" xfId="613"/>
    <cellStyle name="Обычный 3 4 2 4 2 2" xfId="1344"/>
    <cellStyle name="Обычный 3 4 2 4 2 2 2" xfId="2753"/>
    <cellStyle name="Обычный 3 4 2 4 2 2 2 2" xfId="6977"/>
    <cellStyle name="Обычный 3 4 2 4 2 2 2 2 2" xfId="15425"/>
    <cellStyle name="Обычный 3 4 2 4 2 2 2 2 2 2" xfId="32322"/>
    <cellStyle name="Обычный 3 4 2 4 2 2 2 2 3" xfId="23874"/>
    <cellStyle name="Обычный 3 4 2 4 2 2 2 3" xfId="11201"/>
    <cellStyle name="Обычный 3 4 2 4 2 2 2 3 2" xfId="28098"/>
    <cellStyle name="Обычный 3 4 2 4 2 2 2 4" xfId="19650"/>
    <cellStyle name="Обычный 3 4 2 4 2 2 3" xfId="4161"/>
    <cellStyle name="Обычный 3 4 2 4 2 2 3 2" xfId="8385"/>
    <cellStyle name="Обычный 3 4 2 4 2 2 3 2 2" xfId="16833"/>
    <cellStyle name="Обычный 3 4 2 4 2 2 3 2 2 2" xfId="33730"/>
    <cellStyle name="Обычный 3 4 2 4 2 2 3 2 3" xfId="25282"/>
    <cellStyle name="Обычный 3 4 2 4 2 2 3 3" xfId="12609"/>
    <cellStyle name="Обычный 3 4 2 4 2 2 3 3 2" xfId="29506"/>
    <cellStyle name="Обычный 3 4 2 4 2 2 3 4" xfId="21058"/>
    <cellStyle name="Обычный 3 4 2 4 2 2 4" xfId="5569"/>
    <cellStyle name="Обычный 3 4 2 4 2 2 4 2" xfId="14017"/>
    <cellStyle name="Обычный 3 4 2 4 2 2 4 2 2" xfId="30914"/>
    <cellStyle name="Обычный 3 4 2 4 2 2 4 3" xfId="22466"/>
    <cellStyle name="Обычный 3 4 2 4 2 2 5" xfId="9793"/>
    <cellStyle name="Обычный 3 4 2 4 2 2 5 2" xfId="26690"/>
    <cellStyle name="Обычный 3 4 2 4 2 2 6" xfId="18242"/>
    <cellStyle name="Обычный 3 4 2 4 2 3" xfId="2049"/>
    <cellStyle name="Обычный 3 4 2 4 2 3 2" xfId="6273"/>
    <cellStyle name="Обычный 3 4 2 4 2 3 2 2" xfId="14721"/>
    <cellStyle name="Обычный 3 4 2 4 2 3 2 2 2" xfId="31618"/>
    <cellStyle name="Обычный 3 4 2 4 2 3 2 3" xfId="23170"/>
    <cellStyle name="Обычный 3 4 2 4 2 3 3" xfId="10497"/>
    <cellStyle name="Обычный 3 4 2 4 2 3 3 2" xfId="27394"/>
    <cellStyle name="Обычный 3 4 2 4 2 3 4" xfId="18946"/>
    <cellStyle name="Обычный 3 4 2 4 2 4" xfId="3457"/>
    <cellStyle name="Обычный 3 4 2 4 2 4 2" xfId="7681"/>
    <cellStyle name="Обычный 3 4 2 4 2 4 2 2" xfId="16129"/>
    <cellStyle name="Обычный 3 4 2 4 2 4 2 2 2" xfId="33026"/>
    <cellStyle name="Обычный 3 4 2 4 2 4 2 3" xfId="24578"/>
    <cellStyle name="Обычный 3 4 2 4 2 4 3" xfId="11905"/>
    <cellStyle name="Обычный 3 4 2 4 2 4 3 2" xfId="28802"/>
    <cellStyle name="Обычный 3 4 2 4 2 4 4" xfId="20354"/>
    <cellStyle name="Обычный 3 4 2 4 2 5" xfId="4865"/>
    <cellStyle name="Обычный 3 4 2 4 2 5 2" xfId="13313"/>
    <cellStyle name="Обычный 3 4 2 4 2 5 2 2" xfId="30210"/>
    <cellStyle name="Обычный 3 4 2 4 2 5 3" xfId="21762"/>
    <cellStyle name="Обычный 3 4 2 4 2 6" xfId="9089"/>
    <cellStyle name="Обычный 3 4 2 4 2 6 2" xfId="25986"/>
    <cellStyle name="Обычный 3 4 2 4 2 7" xfId="17538"/>
    <cellStyle name="Обычный 3 4 2 4 2 8" xfId="34435"/>
    <cellStyle name="Обычный 3 4 2 4 3" xfId="992"/>
    <cellStyle name="Обычный 3 4 2 4 3 2" xfId="2401"/>
    <cellStyle name="Обычный 3 4 2 4 3 2 2" xfId="6625"/>
    <cellStyle name="Обычный 3 4 2 4 3 2 2 2" xfId="15073"/>
    <cellStyle name="Обычный 3 4 2 4 3 2 2 2 2" xfId="31970"/>
    <cellStyle name="Обычный 3 4 2 4 3 2 2 3" xfId="23522"/>
    <cellStyle name="Обычный 3 4 2 4 3 2 3" xfId="10849"/>
    <cellStyle name="Обычный 3 4 2 4 3 2 3 2" xfId="27746"/>
    <cellStyle name="Обычный 3 4 2 4 3 2 4" xfId="19298"/>
    <cellStyle name="Обычный 3 4 2 4 3 3" xfId="3809"/>
    <cellStyle name="Обычный 3 4 2 4 3 3 2" xfId="8033"/>
    <cellStyle name="Обычный 3 4 2 4 3 3 2 2" xfId="16481"/>
    <cellStyle name="Обычный 3 4 2 4 3 3 2 2 2" xfId="33378"/>
    <cellStyle name="Обычный 3 4 2 4 3 3 2 3" xfId="24930"/>
    <cellStyle name="Обычный 3 4 2 4 3 3 3" xfId="12257"/>
    <cellStyle name="Обычный 3 4 2 4 3 3 3 2" xfId="29154"/>
    <cellStyle name="Обычный 3 4 2 4 3 3 4" xfId="20706"/>
    <cellStyle name="Обычный 3 4 2 4 3 4" xfId="5217"/>
    <cellStyle name="Обычный 3 4 2 4 3 4 2" xfId="13665"/>
    <cellStyle name="Обычный 3 4 2 4 3 4 2 2" xfId="30562"/>
    <cellStyle name="Обычный 3 4 2 4 3 4 3" xfId="22114"/>
    <cellStyle name="Обычный 3 4 2 4 3 5" xfId="9441"/>
    <cellStyle name="Обычный 3 4 2 4 3 5 2" xfId="26338"/>
    <cellStyle name="Обычный 3 4 2 4 3 6" xfId="17890"/>
    <cellStyle name="Обычный 3 4 2 4 4" xfId="1697"/>
    <cellStyle name="Обычный 3 4 2 4 4 2" xfId="5921"/>
    <cellStyle name="Обычный 3 4 2 4 4 2 2" xfId="14369"/>
    <cellStyle name="Обычный 3 4 2 4 4 2 2 2" xfId="31266"/>
    <cellStyle name="Обычный 3 4 2 4 4 2 3" xfId="22818"/>
    <cellStyle name="Обычный 3 4 2 4 4 3" xfId="10145"/>
    <cellStyle name="Обычный 3 4 2 4 4 3 2" xfId="27042"/>
    <cellStyle name="Обычный 3 4 2 4 4 4" xfId="18594"/>
    <cellStyle name="Обычный 3 4 2 4 5" xfId="3105"/>
    <cellStyle name="Обычный 3 4 2 4 5 2" xfId="7329"/>
    <cellStyle name="Обычный 3 4 2 4 5 2 2" xfId="15777"/>
    <cellStyle name="Обычный 3 4 2 4 5 2 2 2" xfId="32674"/>
    <cellStyle name="Обычный 3 4 2 4 5 2 3" xfId="24226"/>
    <cellStyle name="Обычный 3 4 2 4 5 3" xfId="11553"/>
    <cellStyle name="Обычный 3 4 2 4 5 3 2" xfId="28450"/>
    <cellStyle name="Обычный 3 4 2 4 5 4" xfId="20002"/>
    <cellStyle name="Обычный 3 4 2 4 6" xfId="4513"/>
    <cellStyle name="Обычный 3 4 2 4 6 2" xfId="12961"/>
    <cellStyle name="Обычный 3 4 2 4 6 2 2" xfId="29858"/>
    <cellStyle name="Обычный 3 4 2 4 6 3" xfId="21410"/>
    <cellStyle name="Обычный 3 4 2 4 7" xfId="8737"/>
    <cellStyle name="Обычный 3 4 2 4 7 2" xfId="25634"/>
    <cellStyle name="Обычный 3 4 2 4 8" xfId="17186"/>
    <cellStyle name="Обычный 3 4 2 4 9" xfId="34083"/>
    <cellStyle name="Обычный 3 4 2 5" xfId="606"/>
    <cellStyle name="Обычный 3 4 2 5 2" xfId="1337"/>
    <cellStyle name="Обычный 3 4 2 5 2 2" xfId="2746"/>
    <cellStyle name="Обычный 3 4 2 5 2 2 2" xfId="6970"/>
    <cellStyle name="Обычный 3 4 2 5 2 2 2 2" xfId="15418"/>
    <cellStyle name="Обычный 3 4 2 5 2 2 2 2 2" xfId="32315"/>
    <cellStyle name="Обычный 3 4 2 5 2 2 2 3" xfId="23867"/>
    <cellStyle name="Обычный 3 4 2 5 2 2 3" xfId="11194"/>
    <cellStyle name="Обычный 3 4 2 5 2 2 3 2" xfId="28091"/>
    <cellStyle name="Обычный 3 4 2 5 2 2 4" xfId="19643"/>
    <cellStyle name="Обычный 3 4 2 5 2 3" xfId="4154"/>
    <cellStyle name="Обычный 3 4 2 5 2 3 2" xfId="8378"/>
    <cellStyle name="Обычный 3 4 2 5 2 3 2 2" xfId="16826"/>
    <cellStyle name="Обычный 3 4 2 5 2 3 2 2 2" xfId="33723"/>
    <cellStyle name="Обычный 3 4 2 5 2 3 2 3" xfId="25275"/>
    <cellStyle name="Обычный 3 4 2 5 2 3 3" xfId="12602"/>
    <cellStyle name="Обычный 3 4 2 5 2 3 3 2" xfId="29499"/>
    <cellStyle name="Обычный 3 4 2 5 2 3 4" xfId="21051"/>
    <cellStyle name="Обычный 3 4 2 5 2 4" xfId="5562"/>
    <cellStyle name="Обычный 3 4 2 5 2 4 2" xfId="14010"/>
    <cellStyle name="Обычный 3 4 2 5 2 4 2 2" xfId="30907"/>
    <cellStyle name="Обычный 3 4 2 5 2 4 3" xfId="22459"/>
    <cellStyle name="Обычный 3 4 2 5 2 5" xfId="9786"/>
    <cellStyle name="Обычный 3 4 2 5 2 5 2" xfId="26683"/>
    <cellStyle name="Обычный 3 4 2 5 2 6" xfId="18235"/>
    <cellStyle name="Обычный 3 4 2 5 3" xfId="2042"/>
    <cellStyle name="Обычный 3 4 2 5 3 2" xfId="6266"/>
    <cellStyle name="Обычный 3 4 2 5 3 2 2" xfId="14714"/>
    <cellStyle name="Обычный 3 4 2 5 3 2 2 2" xfId="31611"/>
    <cellStyle name="Обычный 3 4 2 5 3 2 3" xfId="23163"/>
    <cellStyle name="Обычный 3 4 2 5 3 3" xfId="10490"/>
    <cellStyle name="Обычный 3 4 2 5 3 3 2" xfId="27387"/>
    <cellStyle name="Обычный 3 4 2 5 3 4" xfId="18939"/>
    <cellStyle name="Обычный 3 4 2 5 4" xfId="3450"/>
    <cellStyle name="Обычный 3 4 2 5 4 2" xfId="7674"/>
    <cellStyle name="Обычный 3 4 2 5 4 2 2" xfId="16122"/>
    <cellStyle name="Обычный 3 4 2 5 4 2 2 2" xfId="33019"/>
    <cellStyle name="Обычный 3 4 2 5 4 2 3" xfId="24571"/>
    <cellStyle name="Обычный 3 4 2 5 4 3" xfId="11898"/>
    <cellStyle name="Обычный 3 4 2 5 4 3 2" xfId="28795"/>
    <cellStyle name="Обычный 3 4 2 5 4 4" xfId="20347"/>
    <cellStyle name="Обычный 3 4 2 5 5" xfId="4858"/>
    <cellStyle name="Обычный 3 4 2 5 5 2" xfId="13306"/>
    <cellStyle name="Обычный 3 4 2 5 5 2 2" xfId="30203"/>
    <cellStyle name="Обычный 3 4 2 5 5 3" xfId="21755"/>
    <cellStyle name="Обычный 3 4 2 5 6" xfId="9082"/>
    <cellStyle name="Обычный 3 4 2 5 6 2" xfId="25979"/>
    <cellStyle name="Обычный 3 4 2 5 7" xfId="17531"/>
    <cellStyle name="Обычный 3 4 2 5 8" xfId="34428"/>
    <cellStyle name="Обычный 3 4 2 6" xfId="985"/>
    <cellStyle name="Обычный 3 4 2 6 2" xfId="2394"/>
    <cellStyle name="Обычный 3 4 2 6 2 2" xfId="6618"/>
    <cellStyle name="Обычный 3 4 2 6 2 2 2" xfId="15066"/>
    <cellStyle name="Обычный 3 4 2 6 2 2 2 2" xfId="31963"/>
    <cellStyle name="Обычный 3 4 2 6 2 2 3" xfId="23515"/>
    <cellStyle name="Обычный 3 4 2 6 2 3" xfId="10842"/>
    <cellStyle name="Обычный 3 4 2 6 2 3 2" xfId="27739"/>
    <cellStyle name="Обычный 3 4 2 6 2 4" xfId="19291"/>
    <cellStyle name="Обычный 3 4 2 6 3" xfId="3802"/>
    <cellStyle name="Обычный 3 4 2 6 3 2" xfId="8026"/>
    <cellStyle name="Обычный 3 4 2 6 3 2 2" xfId="16474"/>
    <cellStyle name="Обычный 3 4 2 6 3 2 2 2" xfId="33371"/>
    <cellStyle name="Обычный 3 4 2 6 3 2 3" xfId="24923"/>
    <cellStyle name="Обычный 3 4 2 6 3 3" xfId="12250"/>
    <cellStyle name="Обычный 3 4 2 6 3 3 2" xfId="29147"/>
    <cellStyle name="Обычный 3 4 2 6 3 4" xfId="20699"/>
    <cellStyle name="Обычный 3 4 2 6 4" xfId="5210"/>
    <cellStyle name="Обычный 3 4 2 6 4 2" xfId="13658"/>
    <cellStyle name="Обычный 3 4 2 6 4 2 2" xfId="30555"/>
    <cellStyle name="Обычный 3 4 2 6 4 3" xfId="22107"/>
    <cellStyle name="Обычный 3 4 2 6 5" xfId="9434"/>
    <cellStyle name="Обычный 3 4 2 6 5 2" xfId="26331"/>
    <cellStyle name="Обычный 3 4 2 6 6" xfId="17883"/>
    <cellStyle name="Обычный 3 4 2 7" xfId="1690"/>
    <cellStyle name="Обычный 3 4 2 7 2" xfId="5914"/>
    <cellStyle name="Обычный 3 4 2 7 2 2" xfId="14362"/>
    <cellStyle name="Обычный 3 4 2 7 2 2 2" xfId="31259"/>
    <cellStyle name="Обычный 3 4 2 7 2 3" xfId="22811"/>
    <cellStyle name="Обычный 3 4 2 7 3" xfId="10138"/>
    <cellStyle name="Обычный 3 4 2 7 3 2" xfId="27035"/>
    <cellStyle name="Обычный 3 4 2 7 4" xfId="18587"/>
    <cellStyle name="Обычный 3 4 2 8" xfId="3098"/>
    <cellStyle name="Обычный 3 4 2 8 2" xfId="7322"/>
    <cellStyle name="Обычный 3 4 2 8 2 2" xfId="15770"/>
    <cellStyle name="Обычный 3 4 2 8 2 2 2" xfId="32667"/>
    <cellStyle name="Обычный 3 4 2 8 2 3" xfId="24219"/>
    <cellStyle name="Обычный 3 4 2 8 3" xfId="11546"/>
    <cellStyle name="Обычный 3 4 2 8 3 2" xfId="28443"/>
    <cellStyle name="Обычный 3 4 2 8 4" xfId="19995"/>
    <cellStyle name="Обычный 3 4 2 9" xfId="4506"/>
    <cellStyle name="Обычный 3 4 2 9 2" xfId="12954"/>
    <cellStyle name="Обычный 3 4 2 9 2 2" xfId="29851"/>
    <cellStyle name="Обычный 3 4 2 9 3" xfId="21403"/>
    <cellStyle name="Обычный 3 4 3" xfId="208"/>
    <cellStyle name="Обычный 3 4 3 10" xfId="17187"/>
    <cellStyle name="Обычный 3 4 3 11" xfId="34084"/>
    <cellStyle name="Обычный 3 4 3 2" xfId="209"/>
    <cellStyle name="Обычный 3 4 3 2 10" xfId="34085"/>
    <cellStyle name="Обычный 3 4 3 2 2" xfId="210"/>
    <cellStyle name="Обычный 3 4 3 2 2 2" xfId="616"/>
    <cellStyle name="Обычный 3 4 3 2 2 2 2" xfId="1347"/>
    <cellStyle name="Обычный 3 4 3 2 2 2 2 2" xfId="2756"/>
    <cellStyle name="Обычный 3 4 3 2 2 2 2 2 2" xfId="6980"/>
    <cellStyle name="Обычный 3 4 3 2 2 2 2 2 2 2" xfId="15428"/>
    <cellStyle name="Обычный 3 4 3 2 2 2 2 2 2 2 2" xfId="32325"/>
    <cellStyle name="Обычный 3 4 3 2 2 2 2 2 2 3" xfId="23877"/>
    <cellStyle name="Обычный 3 4 3 2 2 2 2 2 3" xfId="11204"/>
    <cellStyle name="Обычный 3 4 3 2 2 2 2 2 3 2" xfId="28101"/>
    <cellStyle name="Обычный 3 4 3 2 2 2 2 2 4" xfId="19653"/>
    <cellStyle name="Обычный 3 4 3 2 2 2 2 3" xfId="4164"/>
    <cellStyle name="Обычный 3 4 3 2 2 2 2 3 2" xfId="8388"/>
    <cellStyle name="Обычный 3 4 3 2 2 2 2 3 2 2" xfId="16836"/>
    <cellStyle name="Обычный 3 4 3 2 2 2 2 3 2 2 2" xfId="33733"/>
    <cellStyle name="Обычный 3 4 3 2 2 2 2 3 2 3" xfId="25285"/>
    <cellStyle name="Обычный 3 4 3 2 2 2 2 3 3" xfId="12612"/>
    <cellStyle name="Обычный 3 4 3 2 2 2 2 3 3 2" xfId="29509"/>
    <cellStyle name="Обычный 3 4 3 2 2 2 2 3 4" xfId="21061"/>
    <cellStyle name="Обычный 3 4 3 2 2 2 2 4" xfId="5572"/>
    <cellStyle name="Обычный 3 4 3 2 2 2 2 4 2" xfId="14020"/>
    <cellStyle name="Обычный 3 4 3 2 2 2 2 4 2 2" xfId="30917"/>
    <cellStyle name="Обычный 3 4 3 2 2 2 2 4 3" xfId="22469"/>
    <cellStyle name="Обычный 3 4 3 2 2 2 2 5" xfId="9796"/>
    <cellStyle name="Обычный 3 4 3 2 2 2 2 5 2" xfId="26693"/>
    <cellStyle name="Обычный 3 4 3 2 2 2 2 6" xfId="18245"/>
    <cellStyle name="Обычный 3 4 3 2 2 2 3" xfId="2052"/>
    <cellStyle name="Обычный 3 4 3 2 2 2 3 2" xfId="6276"/>
    <cellStyle name="Обычный 3 4 3 2 2 2 3 2 2" xfId="14724"/>
    <cellStyle name="Обычный 3 4 3 2 2 2 3 2 2 2" xfId="31621"/>
    <cellStyle name="Обычный 3 4 3 2 2 2 3 2 3" xfId="23173"/>
    <cellStyle name="Обычный 3 4 3 2 2 2 3 3" xfId="10500"/>
    <cellStyle name="Обычный 3 4 3 2 2 2 3 3 2" xfId="27397"/>
    <cellStyle name="Обычный 3 4 3 2 2 2 3 4" xfId="18949"/>
    <cellStyle name="Обычный 3 4 3 2 2 2 4" xfId="3460"/>
    <cellStyle name="Обычный 3 4 3 2 2 2 4 2" xfId="7684"/>
    <cellStyle name="Обычный 3 4 3 2 2 2 4 2 2" xfId="16132"/>
    <cellStyle name="Обычный 3 4 3 2 2 2 4 2 2 2" xfId="33029"/>
    <cellStyle name="Обычный 3 4 3 2 2 2 4 2 3" xfId="24581"/>
    <cellStyle name="Обычный 3 4 3 2 2 2 4 3" xfId="11908"/>
    <cellStyle name="Обычный 3 4 3 2 2 2 4 3 2" xfId="28805"/>
    <cellStyle name="Обычный 3 4 3 2 2 2 4 4" xfId="20357"/>
    <cellStyle name="Обычный 3 4 3 2 2 2 5" xfId="4868"/>
    <cellStyle name="Обычный 3 4 3 2 2 2 5 2" xfId="13316"/>
    <cellStyle name="Обычный 3 4 3 2 2 2 5 2 2" xfId="30213"/>
    <cellStyle name="Обычный 3 4 3 2 2 2 5 3" xfId="21765"/>
    <cellStyle name="Обычный 3 4 3 2 2 2 6" xfId="9092"/>
    <cellStyle name="Обычный 3 4 3 2 2 2 6 2" xfId="25989"/>
    <cellStyle name="Обычный 3 4 3 2 2 2 7" xfId="17541"/>
    <cellStyle name="Обычный 3 4 3 2 2 2 8" xfId="34438"/>
    <cellStyle name="Обычный 3 4 3 2 2 3" xfId="995"/>
    <cellStyle name="Обычный 3 4 3 2 2 3 2" xfId="2404"/>
    <cellStyle name="Обычный 3 4 3 2 2 3 2 2" xfId="6628"/>
    <cellStyle name="Обычный 3 4 3 2 2 3 2 2 2" xfId="15076"/>
    <cellStyle name="Обычный 3 4 3 2 2 3 2 2 2 2" xfId="31973"/>
    <cellStyle name="Обычный 3 4 3 2 2 3 2 2 3" xfId="23525"/>
    <cellStyle name="Обычный 3 4 3 2 2 3 2 3" xfId="10852"/>
    <cellStyle name="Обычный 3 4 3 2 2 3 2 3 2" xfId="27749"/>
    <cellStyle name="Обычный 3 4 3 2 2 3 2 4" xfId="19301"/>
    <cellStyle name="Обычный 3 4 3 2 2 3 3" xfId="3812"/>
    <cellStyle name="Обычный 3 4 3 2 2 3 3 2" xfId="8036"/>
    <cellStyle name="Обычный 3 4 3 2 2 3 3 2 2" xfId="16484"/>
    <cellStyle name="Обычный 3 4 3 2 2 3 3 2 2 2" xfId="33381"/>
    <cellStyle name="Обычный 3 4 3 2 2 3 3 2 3" xfId="24933"/>
    <cellStyle name="Обычный 3 4 3 2 2 3 3 3" xfId="12260"/>
    <cellStyle name="Обычный 3 4 3 2 2 3 3 3 2" xfId="29157"/>
    <cellStyle name="Обычный 3 4 3 2 2 3 3 4" xfId="20709"/>
    <cellStyle name="Обычный 3 4 3 2 2 3 4" xfId="5220"/>
    <cellStyle name="Обычный 3 4 3 2 2 3 4 2" xfId="13668"/>
    <cellStyle name="Обычный 3 4 3 2 2 3 4 2 2" xfId="30565"/>
    <cellStyle name="Обычный 3 4 3 2 2 3 4 3" xfId="22117"/>
    <cellStyle name="Обычный 3 4 3 2 2 3 5" xfId="9444"/>
    <cellStyle name="Обычный 3 4 3 2 2 3 5 2" xfId="26341"/>
    <cellStyle name="Обычный 3 4 3 2 2 3 6" xfId="17893"/>
    <cellStyle name="Обычный 3 4 3 2 2 4" xfId="1700"/>
    <cellStyle name="Обычный 3 4 3 2 2 4 2" xfId="5924"/>
    <cellStyle name="Обычный 3 4 3 2 2 4 2 2" xfId="14372"/>
    <cellStyle name="Обычный 3 4 3 2 2 4 2 2 2" xfId="31269"/>
    <cellStyle name="Обычный 3 4 3 2 2 4 2 3" xfId="22821"/>
    <cellStyle name="Обычный 3 4 3 2 2 4 3" xfId="10148"/>
    <cellStyle name="Обычный 3 4 3 2 2 4 3 2" xfId="27045"/>
    <cellStyle name="Обычный 3 4 3 2 2 4 4" xfId="18597"/>
    <cellStyle name="Обычный 3 4 3 2 2 5" xfId="3108"/>
    <cellStyle name="Обычный 3 4 3 2 2 5 2" xfId="7332"/>
    <cellStyle name="Обычный 3 4 3 2 2 5 2 2" xfId="15780"/>
    <cellStyle name="Обычный 3 4 3 2 2 5 2 2 2" xfId="32677"/>
    <cellStyle name="Обычный 3 4 3 2 2 5 2 3" xfId="24229"/>
    <cellStyle name="Обычный 3 4 3 2 2 5 3" xfId="11556"/>
    <cellStyle name="Обычный 3 4 3 2 2 5 3 2" xfId="28453"/>
    <cellStyle name="Обычный 3 4 3 2 2 5 4" xfId="20005"/>
    <cellStyle name="Обычный 3 4 3 2 2 6" xfId="4516"/>
    <cellStyle name="Обычный 3 4 3 2 2 6 2" xfId="12964"/>
    <cellStyle name="Обычный 3 4 3 2 2 6 2 2" xfId="29861"/>
    <cellStyle name="Обычный 3 4 3 2 2 6 3" xfId="21413"/>
    <cellStyle name="Обычный 3 4 3 2 2 7" xfId="8740"/>
    <cellStyle name="Обычный 3 4 3 2 2 7 2" xfId="25637"/>
    <cellStyle name="Обычный 3 4 3 2 2 8" xfId="17189"/>
    <cellStyle name="Обычный 3 4 3 2 2 9" xfId="34086"/>
    <cellStyle name="Обычный 3 4 3 2 3" xfId="615"/>
    <cellStyle name="Обычный 3 4 3 2 3 2" xfId="1346"/>
    <cellStyle name="Обычный 3 4 3 2 3 2 2" xfId="2755"/>
    <cellStyle name="Обычный 3 4 3 2 3 2 2 2" xfId="6979"/>
    <cellStyle name="Обычный 3 4 3 2 3 2 2 2 2" xfId="15427"/>
    <cellStyle name="Обычный 3 4 3 2 3 2 2 2 2 2" xfId="32324"/>
    <cellStyle name="Обычный 3 4 3 2 3 2 2 2 3" xfId="23876"/>
    <cellStyle name="Обычный 3 4 3 2 3 2 2 3" xfId="11203"/>
    <cellStyle name="Обычный 3 4 3 2 3 2 2 3 2" xfId="28100"/>
    <cellStyle name="Обычный 3 4 3 2 3 2 2 4" xfId="19652"/>
    <cellStyle name="Обычный 3 4 3 2 3 2 3" xfId="4163"/>
    <cellStyle name="Обычный 3 4 3 2 3 2 3 2" xfId="8387"/>
    <cellStyle name="Обычный 3 4 3 2 3 2 3 2 2" xfId="16835"/>
    <cellStyle name="Обычный 3 4 3 2 3 2 3 2 2 2" xfId="33732"/>
    <cellStyle name="Обычный 3 4 3 2 3 2 3 2 3" xfId="25284"/>
    <cellStyle name="Обычный 3 4 3 2 3 2 3 3" xfId="12611"/>
    <cellStyle name="Обычный 3 4 3 2 3 2 3 3 2" xfId="29508"/>
    <cellStyle name="Обычный 3 4 3 2 3 2 3 4" xfId="21060"/>
    <cellStyle name="Обычный 3 4 3 2 3 2 4" xfId="5571"/>
    <cellStyle name="Обычный 3 4 3 2 3 2 4 2" xfId="14019"/>
    <cellStyle name="Обычный 3 4 3 2 3 2 4 2 2" xfId="30916"/>
    <cellStyle name="Обычный 3 4 3 2 3 2 4 3" xfId="22468"/>
    <cellStyle name="Обычный 3 4 3 2 3 2 5" xfId="9795"/>
    <cellStyle name="Обычный 3 4 3 2 3 2 5 2" xfId="26692"/>
    <cellStyle name="Обычный 3 4 3 2 3 2 6" xfId="18244"/>
    <cellStyle name="Обычный 3 4 3 2 3 3" xfId="2051"/>
    <cellStyle name="Обычный 3 4 3 2 3 3 2" xfId="6275"/>
    <cellStyle name="Обычный 3 4 3 2 3 3 2 2" xfId="14723"/>
    <cellStyle name="Обычный 3 4 3 2 3 3 2 2 2" xfId="31620"/>
    <cellStyle name="Обычный 3 4 3 2 3 3 2 3" xfId="23172"/>
    <cellStyle name="Обычный 3 4 3 2 3 3 3" xfId="10499"/>
    <cellStyle name="Обычный 3 4 3 2 3 3 3 2" xfId="27396"/>
    <cellStyle name="Обычный 3 4 3 2 3 3 4" xfId="18948"/>
    <cellStyle name="Обычный 3 4 3 2 3 4" xfId="3459"/>
    <cellStyle name="Обычный 3 4 3 2 3 4 2" xfId="7683"/>
    <cellStyle name="Обычный 3 4 3 2 3 4 2 2" xfId="16131"/>
    <cellStyle name="Обычный 3 4 3 2 3 4 2 2 2" xfId="33028"/>
    <cellStyle name="Обычный 3 4 3 2 3 4 2 3" xfId="24580"/>
    <cellStyle name="Обычный 3 4 3 2 3 4 3" xfId="11907"/>
    <cellStyle name="Обычный 3 4 3 2 3 4 3 2" xfId="28804"/>
    <cellStyle name="Обычный 3 4 3 2 3 4 4" xfId="20356"/>
    <cellStyle name="Обычный 3 4 3 2 3 5" xfId="4867"/>
    <cellStyle name="Обычный 3 4 3 2 3 5 2" xfId="13315"/>
    <cellStyle name="Обычный 3 4 3 2 3 5 2 2" xfId="30212"/>
    <cellStyle name="Обычный 3 4 3 2 3 5 3" xfId="21764"/>
    <cellStyle name="Обычный 3 4 3 2 3 6" xfId="9091"/>
    <cellStyle name="Обычный 3 4 3 2 3 6 2" xfId="25988"/>
    <cellStyle name="Обычный 3 4 3 2 3 7" xfId="17540"/>
    <cellStyle name="Обычный 3 4 3 2 3 8" xfId="34437"/>
    <cellStyle name="Обычный 3 4 3 2 4" xfId="994"/>
    <cellStyle name="Обычный 3 4 3 2 4 2" xfId="2403"/>
    <cellStyle name="Обычный 3 4 3 2 4 2 2" xfId="6627"/>
    <cellStyle name="Обычный 3 4 3 2 4 2 2 2" xfId="15075"/>
    <cellStyle name="Обычный 3 4 3 2 4 2 2 2 2" xfId="31972"/>
    <cellStyle name="Обычный 3 4 3 2 4 2 2 3" xfId="23524"/>
    <cellStyle name="Обычный 3 4 3 2 4 2 3" xfId="10851"/>
    <cellStyle name="Обычный 3 4 3 2 4 2 3 2" xfId="27748"/>
    <cellStyle name="Обычный 3 4 3 2 4 2 4" xfId="19300"/>
    <cellStyle name="Обычный 3 4 3 2 4 3" xfId="3811"/>
    <cellStyle name="Обычный 3 4 3 2 4 3 2" xfId="8035"/>
    <cellStyle name="Обычный 3 4 3 2 4 3 2 2" xfId="16483"/>
    <cellStyle name="Обычный 3 4 3 2 4 3 2 2 2" xfId="33380"/>
    <cellStyle name="Обычный 3 4 3 2 4 3 2 3" xfId="24932"/>
    <cellStyle name="Обычный 3 4 3 2 4 3 3" xfId="12259"/>
    <cellStyle name="Обычный 3 4 3 2 4 3 3 2" xfId="29156"/>
    <cellStyle name="Обычный 3 4 3 2 4 3 4" xfId="20708"/>
    <cellStyle name="Обычный 3 4 3 2 4 4" xfId="5219"/>
    <cellStyle name="Обычный 3 4 3 2 4 4 2" xfId="13667"/>
    <cellStyle name="Обычный 3 4 3 2 4 4 2 2" xfId="30564"/>
    <cellStyle name="Обычный 3 4 3 2 4 4 3" xfId="22116"/>
    <cellStyle name="Обычный 3 4 3 2 4 5" xfId="9443"/>
    <cellStyle name="Обычный 3 4 3 2 4 5 2" xfId="26340"/>
    <cellStyle name="Обычный 3 4 3 2 4 6" xfId="17892"/>
    <cellStyle name="Обычный 3 4 3 2 5" xfId="1699"/>
    <cellStyle name="Обычный 3 4 3 2 5 2" xfId="5923"/>
    <cellStyle name="Обычный 3 4 3 2 5 2 2" xfId="14371"/>
    <cellStyle name="Обычный 3 4 3 2 5 2 2 2" xfId="31268"/>
    <cellStyle name="Обычный 3 4 3 2 5 2 3" xfId="22820"/>
    <cellStyle name="Обычный 3 4 3 2 5 3" xfId="10147"/>
    <cellStyle name="Обычный 3 4 3 2 5 3 2" xfId="27044"/>
    <cellStyle name="Обычный 3 4 3 2 5 4" xfId="18596"/>
    <cellStyle name="Обычный 3 4 3 2 6" xfId="3107"/>
    <cellStyle name="Обычный 3 4 3 2 6 2" xfId="7331"/>
    <cellStyle name="Обычный 3 4 3 2 6 2 2" xfId="15779"/>
    <cellStyle name="Обычный 3 4 3 2 6 2 2 2" xfId="32676"/>
    <cellStyle name="Обычный 3 4 3 2 6 2 3" xfId="24228"/>
    <cellStyle name="Обычный 3 4 3 2 6 3" xfId="11555"/>
    <cellStyle name="Обычный 3 4 3 2 6 3 2" xfId="28452"/>
    <cellStyle name="Обычный 3 4 3 2 6 4" xfId="20004"/>
    <cellStyle name="Обычный 3 4 3 2 7" xfId="4515"/>
    <cellStyle name="Обычный 3 4 3 2 7 2" xfId="12963"/>
    <cellStyle name="Обычный 3 4 3 2 7 2 2" xfId="29860"/>
    <cellStyle name="Обычный 3 4 3 2 7 3" xfId="21412"/>
    <cellStyle name="Обычный 3 4 3 2 8" xfId="8739"/>
    <cellStyle name="Обычный 3 4 3 2 8 2" xfId="25636"/>
    <cellStyle name="Обычный 3 4 3 2 9" xfId="17188"/>
    <cellStyle name="Обычный 3 4 3 3" xfId="211"/>
    <cellStyle name="Обычный 3 4 3 3 2" xfId="617"/>
    <cellStyle name="Обычный 3 4 3 3 2 2" xfId="1348"/>
    <cellStyle name="Обычный 3 4 3 3 2 2 2" xfId="2757"/>
    <cellStyle name="Обычный 3 4 3 3 2 2 2 2" xfId="6981"/>
    <cellStyle name="Обычный 3 4 3 3 2 2 2 2 2" xfId="15429"/>
    <cellStyle name="Обычный 3 4 3 3 2 2 2 2 2 2" xfId="32326"/>
    <cellStyle name="Обычный 3 4 3 3 2 2 2 2 3" xfId="23878"/>
    <cellStyle name="Обычный 3 4 3 3 2 2 2 3" xfId="11205"/>
    <cellStyle name="Обычный 3 4 3 3 2 2 2 3 2" xfId="28102"/>
    <cellStyle name="Обычный 3 4 3 3 2 2 2 4" xfId="19654"/>
    <cellStyle name="Обычный 3 4 3 3 2 2 3" xfId="4165"/>
    <cellStyle name="Обычный 3 4 3 3 2 2 3 2" xfId="8389"/>
    <cellStyle name="Обычный 3 4 3 3 2 2 3 2 2" xfId="16837"/>
    <cellStyle name="Обычный 3 4 3 3 2 2 3 2 2 2" xfId="33734"/>
    <cellStyle name="Обычный 3 4 3 3 2 2 3 2 3" xfId="25286"/>
    <cellStyle name="Обычный 3 4 3 3 2 2 3 3" xfId="12613"/>
    <cellStyle name="Обычный 3 4 3 3 2 2 3 3 2" xfId="29510"/>
    <cellStyle name="Обычный 3 4 3 3 2 2 3 4" xfId="21062"/>
    <cellStyle name="Обычный 3 4 3 3 2 2 4" xfId="5573"/>
    <cellStyle name="Обычный 3 4 3 3 2 2 4 2" xfId="14021"/>
    <cellStyle name="Обычный 3 4 3 3 2 2 4 2 2" xfId="30918"/>
    <cellStyle name="Обычный 3 4 3 3 2 2 4 3" xfId="22470"/>
    <cellStyle name="Обычный 3 4 3 3 2 2 5" xfId="9797"/>
    <cellStyle name="Обычный 3 4 3 3 2 2 5 2" xfId="26694"/>
    <cellStyle name="Обычный 3 4 3 3 2 2 6" xfId="18246"/>
    <cellStyle name="Обычный 3 4 3 3 2 3" xfId="2053"/>
    <cellStyle name="Обычный 3 4 3 3 2 3 2" xfId="6277"/>
    <cellStyle name="Обычный 3 4 3 3 2 3 2 2" xfId="14725"/>
    <cellStyle name="Обычный 3 4 3 3 2 3 2 2 2" xfId="31622"/>
    <cellStyle name="Обычный 3 4 3 3 2 3 2 3" xfId="23174"/>
    <cellStyle name="Обычный 3 4 3 3 2 3 3" xfId="10501"/>
    <cellStyle name="Обычный 3 4 3 3 2 3 3 2" xfId="27398"/>
    <cellStyle name="Обычный 3 4 3 3 2 3 4" xfId="18950"/>
    <cellStyle name="Обычный 3 4 3 3 2 4" xfId="3461"/>
    <cellStyle name="Обычный 3 4 3 3 2 4 2" xfId="7685"/>
    <cellStyle name="Обычный 3 4 3 3 2 4 2 2" xfId="16133"/>
    <cellStyle name="Обычный 3 4 3 3 2 4 2 2 2" xfId="33030"/>
    <cellStyle name="Обычный 3 4 3 3 2 4 2 3" xfId="24582"/>
    <cellStyle name="Обычный 3 4 3 3 2 4 3" xfId="11909"/>
    <cellStyle name="Обычный 3 4 3 3 2 4 3 2" xfId="28806"/>
    <cellStyle name="Обычный 3 4 3 3 2 4 4" xfId="20358"/>
    <cellStyle name="Обычный 3 4 3 3 2 5" xfId="4869"/>
    <cellStyle name="Обычный 3 4 3 3 2 5 2" xfId="13317"/>
    <cellStyle name="Обычный 3 4 3 3 2 5 2 2" xfId="30214"/>
    <cellStyle name="Обычный 3 4 3 3 2 5 3" xfId="21766"/>
    <cellStyle name="Обычный 3 4 3 3 2 6" xfId="9093"/>
    <cellStyle name="Обычный 3 4 3 3 2 6 2" xfId="25990"/>
    <cellStyle name="Обычный 3 4 3 3 2 7" xfId="17542"/>
    <cellStyle name="Обычный 3 4 3 3 2 8" xfId="34439"/>
    <cellStyle name="Обычный 3 4 3 3 3" xfId="996"/>
    <cellStyle name="Обычный 3 4 3 3 3 2" xfId="2405"/>
    <cellStyle name="Обычный 3 4 3 3 3 2 2" xfId="6629"/>
    <cellStyle name="Обычный 3 4 3 3 3 2 2 2" xfId="15077"/>
    <cellStyle name="Обычный 3 4 3 3 3 2 2 2 2" xfId="31974"/>
    <cellStyle name="Обычный 3 4 3 3 3 2 2 3" xfId="23526"/>
    <cellStyle name="Обычный 3 4 3 3 3 2 3" xfId="10853"/>
    <cellStyle name="Обычный 3 4 3 3 3 2 3 2" xfId="27750"/>
    <cellStyle name="Обычный 3 4 3 3 3 2 4" xfId="19302"/>
    <cellStyle name="Обычный 3 4 3 3 3 3" xfId="3813"/>
    <cellStyle name="Обычный 3 4 3 3 3 3 2" xfId="8037"/>
    <cellStyle name="Обычный 3 4 3 3 3 3 2 2" xfId="16485"/>
    <cellStyle name="Обычный 3 4 3 3 3 3 2 2 2" xfId="33382"/>
    <cellStyle name="Обычный 3 4 3 3 3 3 2 3" xfId="24934"/>
    <cellStyle name="Обычный 3 4 3 3 3 3 3" xfId="12261"/>
    <cellStyle name="Обычный 3 4 3 3 3 3 3 2" xfId="29158"/>
    <cellStyle name="Обычный 3 4 3 3 3 3 4" xfId="20710"/>
    <cellStyle name="Обычный 3 4 3 3 3 4" xfId="5221"/>
    <cellStyle name="Обычный 3 4 3 3 3 4 2" xfId="13669"/>
    <cellStyle name="Обычный 3 4 3 3 3 4 2 2" xfId="30566"/>
    <cellStyle name="Обычный 3 4 3 3 3 4 3" xfId="22118"/>
    <cellStyle name="Обычный 3 4 3 3 3 5" xfId="9445"/>
    <cellStyle name="Обычный 3 4 3 3 3 5 2" xfId="26342"/>
    <cellStyle name="Обычный 3 4 3 3 3 6" xfId="17894"/>
    <cellStyle name="Обычный 3 4 3 3 4" xfId="1701"/>
    <cellStyle name="Обычный 3 4 3 3 4 2" xfId="5925"/>
    <cellStyle name="Обычный 3 4 3 3 4 2 2" xfId="14373"/>
    <cellStyle name="Обычный 3 4 3 3 4 2 2 2" xfId="31270"/>
    <cellStyle name="Обычный 3 4 3 3 4 2 3" xfId="22822"/>
    <cellStyle name="Обычный 3 4 3 3 4 3" xfId="10149"/>
    <cellStyle name="Обычный 3 4 3 3 4 3 2" xfId="27046"/>
    <cellStyle name="Обычный 3 4 3 3 4 4" xfId="18598"/>
    <cellStyle name="Обычный 3 4 3 3 5" xfId="3109"/>
    <cellStyle name="Обычный 3 4 3 3 5 2" xfId="7333"/>
    <cellStyle name="Обычный 3 4 3 3 5 2 2" xfId="15781"/>
    <cellStyle name="Обычный 3 4 3 3 5 2 2 2" xfId="32678"/>
    <cellStyle name="Обычный 3 4 3 3 5 2 3" xfId="24230"/>
    <cellStyle name="Обычный 3 4 3 3 5 3" xfId="11557"/>
    <cellStyle name="Обычный 3 4 3 3 5 3 2" xfId="28454"/>
    <cellStyle name="Обычный 3 4 3 3 5 4" xfId="20006"/>
    <cellStyle name="Обычный 3 4 3 3 6" xfId="4517"/>
    <cellStyle name="Обычный 3 4 3 3 6 2" xfId="12965"/>
    <cellStyle name="Обычный 3 4 3 3 6 2 2" xfId="29862"/>
    <cellStyle name="Обычный 3 4 3 3 6 3" xfId="21414"/>
    <cellStyle name="Обычный 3 4 3 3 7" xfId="8741"/>
    <cellStyle name="Обычный 3 4 3 3 7 2" xfId="25638"/>
    <cellStyle name="Обычный 3 4 3 3 8" xfId="17190"/>
    <cellStyle name="Обычный 3 4 3 3 9" xfId="34087"/>
    <cellStyle name="Обычный 3 4 3 4" xfId="614"/>
    <cellStyle name="Обычный 3 4 3 4 2" xfId="1345"/>
    <cellStyle name="Обычный 3 4 3 4 2 2" xfId="2754"/>
    <cellStyle name="Обычный 3 4 3 4 2 2 2" xfId="6978"/>
    <cellStyle name="Обычный 3 4 3 4 2 2 2 2" xfId="15426"/>
    <cellStyle name="Обычный 3 4 3 4 2 2 2 2 2" xfId="32323"/>
    <cellStyle name="Обычный 3 4 3 4 2 2 2 3" xfId="23875"/>
    <cellStyle name="Обычный 3 4 3 4 2 2 3" xfId="11202"/>
    <cellStyle name="Обычный 3 4 3 4 2 2 3 2" xfId="28099"/>
    <cellStyle name="Обычный 3 4 3 4 2 2 4" xfId="19651"/>
    <cellStyle name="Обычный 3 4 3 4 2 3" xfId="4162"/>
    <cellStyle name="Обычный 3 4 3 4 2 3 2" xfId="8386"/>
    <cellStyle name="Обычный 3 4 3 4 2 3 2 2" xfId="16834"/>
    <cellStyle name="Обычный 3 4 3 4 2 3 2 2 2" xfId="33731"/>
    <cellStyle name="Обычный 3 4 3 4 2 3 2 3" xfId="25283"/>
    <cellStyle name="Обычный 3 4 3 4 2 3 3" xfId="12610"/>
    <cellStyle name="Обычный 3 4 3 4 2 3 3 2" xfId="29507"/>
    <cellStyle name="Обычный 3 4 3 4 2 3 4" xfId="21059"/>
    <cellStyle name="Обычный 3 4 3 4 2 4" xfId="5570"/>
    <cellStyle name="Обычный 3 4 3 4 2 4 2" xfId="14018"/>
    <cellStyle name="Обычный 3 4 3 4 2 4 2 2" xfId="30915"/>
    <cellStyle name="Обычный 3 4 3 4 2 4 3" xfId="22467"/>
    <cellStyle name="Обычный 3 4 3 4 2 5" xfId="9794"/>
    <cellStyle name="Обычный 3 4 3 4 2 5 2" xfId="26691"/>
    <cellStyle name="Обычный 3 4 3 4 2 6" xfId="18243"/>
    <cellStyle name="Обычный 3 4 3 4 3" xfId="2050"/>
    <cellStyle name="Обычный 3 4 3 4 3 2" xfId="6274"/>
    <cellStyle name="Обычный 3 4 3 4 3 2 2" xfId="14722"/>
    <cellStyle name="Обычный 3 4 3 4 3 2 2 2" xfId="31619"/>
    <cellStyle name="Обычный 3 4 3 4 3 2 3" xfId="23171"/>
    <cellStyle name="Обычный 3 4 3 4 3 3" xfId="10498"/>
    <cellStyle name="Обычный 3 4 3 4 3 3 2" xfId="27395"/>
    <cellStyle name="Обычный 3 4 3 4 3 4" xfId="18947"/>
    <cellStyle name="Обычный 3 4 3 4 4" xfId="3458"/>
    <cellStyle name="Обычный 3 4 3 4 4 2" xfId="7682"/>
    <cellStyle name="Обычный 3 4 3 4 4 2 2" xfId="16130"/>
    <cellStyle name="Обычный 3 4 3 4 4 2 2 2" xfId="33027"/>
    <cellStyle name="Обычный 3 4 3 4 4 2 3" xfId="24579"/>
    <cellStyle name="Обычный 3 4 3 4 4 3" xfId="11906"/>
    <cellStyle name="Обычный 3 4 3 4 4 3 2" xfId="28803"/>
    <cellStyle name="Обычный 3 4 3 4 4 4" xfId="20355"/>
    <cellStyle name="Обычный 3 4 3 4 5" xfId="4866"/>
    <cellStyle name="Обычный 3 4 3 4 5 2" xfId="13314"/>
    <cellStyle name="Обычный 3 4 3 4 5 2 2" xfId="30211"/>
    <cellStyle name="Обычный 3 4 3 4 5 3" xfId="21763"/>
    <cellStyle name="Обычный 3 4 3 4 6" xfId="9090"/>
    <cellStyle name="Обычный 3 4 3 4 6 2" xfId="25987"/>
    <cellStyle name="Обычный 3 4 3 4 7" xfId="17539"/>
    <cellStyle name="Обычный 3 4 3 4 8" xfId="34436"/>
    <cellStyle name="Обычный 3 4 3 5" xfId="993"/>
    <cellStyle name="Обычный 3 4 3 5 2" xfId="2402"/>
    <cellStyle name="Обычный 3 4 3 5 2 2" xfId="6626"/>
    <cellStyle name="Обычный 3 4 3 5 2 2 2" xfId="15074"/>
    <cellStyle name="Обычный 3 4 3 5 2 2 2 2" xfId="31971"/>
    <cellStyle name="Обычный 3 4 3 5 2 2 3" xfId="23523"/>
    <cellStyle name="Обычный 3 4 3 5 2 3" xfId="10850"/>
    <cellStyle name="Обычный 3 4 3 5 2 3 2" xfId="27747"/>
    <cellStyle name="Обычный 3 4 3 5 2 4" xfId="19299"/>
    <cellStyle name="Обычный 3 4 3 5 3" xfId="3810"/>
    <cellStyle name="Обычный 3 4 3 5 3 2" xfId="8034"/>
    <cellStyle name="Обычный 3 4 3 5 3 2 2" xfId="16482"/>
    <cellStyle name="Обычный 3 4 3 5 3 2 2 2" xfId="33379"/>
    <cellStyle name="Обычный 3 4 3 5 3 2 3" xfId="24931"/>
    <cellStyle name="Обычный 3 4 3 5 3 3" xfId="12258"/>
    <cellStyle name="Обычный 3 4 3 5 3 3 2" xfId="29155"/>
    <cellStyle name="Обычный 3 4 3 5 3 4" xfId="20707"/>
    <cellStyle name="Обычный 3 4 3 5 4" xfId="5218"/>
    <cellStyle name="Обычный 3 4 3 5 4 2" xfId="13666"/>
    <cellStyle name="Обычный 3 4 3 5 4 2 2" xfId="30563"/>
    <cellStyle name="Обычный 3 4 3 5 4 3" xfId="22115"/>
    <cellStyle name="Обычный 3 4 3 5 5" xfId="9442"/>
    <cellStyle name="Обычный 3 4 3 5 5 2" xfId="26339"/>
    <cellStyle name="Обычный 3 4 3 5 6" xfId="17891"/>
    <cellStyle name="Обычный 3 4 3 6" xfId="1698"/>
    <cellStyle name="Обычный 3 4 3 6 2" xfId="5922"/>
    <cellStyle name="Обычный 3 4 3 6 2 2" xfId="14370"/>
    <cellStyle name="Обычный 3 4 3 6 2 2 2" xfId="31267"/>
    <cellStyle name="Обычный 3 4 3 6 2 3" xfId="22819"/>
    <cellStyle name="Обычный 3 4 3 6 3" xfId="10146"/>
    <cellStyle name="Обычный 3 4 3 6 3 2" xfId="27043"/>
    <cellStyle name="Обычный 3 4 3 6 4" xfId="18595"/>
    <cellStyle name="Обычный 3 4 3 7" xfId="3106"/>
    <cellStyle name="Обычный 3 4 3 7 2" xfId="7330"/>
    <cellStyle name="Обычный 3 4 3 7 2 2" xfId="15778"/>
    <cellStyle name="Обычный 3 4 3 7 2 2 2" xfId="32675"/>
    <cellStyle name="Обычный 3 4 3 7 2 3" xfId="24227"/>
    <cellStyle name="Обычный 3 4 3 7 3" xfId="11554"/>
    <cellStyle name="Обычный 3 4 3 7 3 2" xfId="28451"/>
    <cellStyle name="Обычный 3 4 3 7 4" xfId="20003"/>
    <cellStyle name="Обычный 3 4 3 8" xfId="4514"/>
    <cellStyle name="Обычный 3 4 3 8 2" xfId="12962"/>
    <cellStyle name="Обычный 3 4 3 8 2 2" xfId="29859"/>
    <cellStyle name="Обычный 3 4 3 8 3" xfId="21411"/>
    <cellStyle name="Обычный 3 4 3 9" xfId="8738"/>
    <cellStyle name="Обычный 3 4 3 9 2" xfId="25635"/>
    <cellStyle name="Обычный 3 4 4" xfId="212"/>
    <cellStyle name="Обычный 3 4 4 10" xfId="34088"/>
    <cellStyle name="Обычный 3 4 4 2" xfId="213"/>
    <cellStyle name="Обычный 3 4 4 2 2" xfId="619"/>
    <cellStyle name="Обычный 3 4 4 2 2 2" xfId="1350"/>
    <cellStyle name="Обычный 3 4 4 2 2 2 2" xfId="2759"/>
    <cellStyle name="Обычный 3 4 4 2 2 2 2 2" xfId="6983"/>
    <cellStyle name="Обычный 3 4 4 2 2 2 2 2 2" xfId="15431"/>
    <cellStyle name="Обычный 3 4 4 2 2 2 2 2 2 2" xfId="32328"/>
    <cellStyle name="Обычный 3 4 4 2 2 2 2 2 3" xfId="23880"/>
    <cellStyle name="Обычный 3 4 4 2 2 2 2 3" xfId="11207"/>
    <cellStyle name="Обычный 3 4 4 2 2 2 2 3 2" xfId="28104"/>
    <cellStyle name="Обычный 3 4 4 2 2 2 2 4" xfId="19656"/>
    <cellStyle name="Обычный 3 4 4 2 2 2 3" xfId="4167"/>
    <cellStyle name="Обычный 3 4 4 2 2 2 3 2" xfId="8391"/>
    <cellStyle name="Обычный 3 4 4 2 2 2 3 2 2" xfId="16839"/>
    <cellStyle name="Обычный 3 4 4 2 2 2 3 2 2 2" xfId="33736"/>
    <cellStyle name="Обычный 3 4 4 2 2 2 3 2 3" xfId="25288"/>
    <cellStyle name="Обычный 3 4 4 2 2 2 3 3" xfId="12615"/>
    <cellStyle name="Обычный 3 4 4 2 2 2 3 3 2" xfId="29512"/>
    <cellStyle name="Обычный 3 4 4 2 2 2 3 4" xfId="21064"/>
    <cellStyle name="Обычный 3 4 4 2 2 2 4" xfId="5575"/>
    <cellStyle name="Обычный 3 4 4 2 2 2 4 2" xfId="14023"/>
    <cellStyle name="Обычный 3 4 4 2 2 2 4 2 2" xfId="30920"/>
    <cellStyle name="Обычный 3 4 4 2 2 2 4 3" xfId="22472"/>
    <cellStyle name="Обычный 3 4 4 2 2 2 5" xfId="9799"/>
    <cellStyle name="Обычный 3 4 4 2 2 2 5 2" xfId="26696"/>
    <cellStyle name="Обычный 3 4 4 2 2 2 6" xfId="18248"/>
    <cellStyle name="Обычный 3 4 4 2 2 3" xfId="2055"/>
    <cellStyle name="Обычный 3 4 4 2 2 3 2" xfId="6279"/>
    <cellStyle name="Обычный 3 4 4 2 2 3 2 2" xfId="14727"/>
    <cellStyle name="Обычный 3 4 4 2 2 3 2 2 2" xfId="31624"/>
    <cellStyle name="Обычный 3 4 4 2 2 3 2 3" xfId="23176"/>
    <cellStyle name="Обычный 3 4 4 2 2 3 3" xfId="10503"/>
    <cellStyle name="Обычный 3 4 4 2 2 3 3 2" xfId="27400"/>
    <cellStyle name="Обычный 3 4 4 2 2 3 4" xfId="18952"/>
    <cellStyle name="Обычный 3 4 4 2 2 4" xfId="3463"/>
    <cellStyle name="Обычный 3 4 4 2 2 4 2" xfId="7687"/>
    <cellStyle name="Обычный 3 4 4 2 2 4 2 2" xfId="16135"/>
    <cellStyle name="Обычный 3 4 4 2 2 4 2 2 2" xfId="33032"/>
    <cellStyle name="Обычный 3 4 4 2 2 4 2 3" xfId="24584"/>
    <cellStyle name="Обычный 3 4 4 2 2 4 3" xfId="11911"/>
    <cellStyle name="Обычный 3 4 4 2 2 4 3 2" xfId="28808"/>
    <cellStyle name="Обычный 3 4 4 2 2 4 4" xfId="20360"/>
    <cellStyle name="Обычный 3 4 4 2 2 5" xfId="4871"/>
    <cellStyle name="Обычный 3 4 4 2 2 5 2" xfId="13319"/>
    <cellStyle name="Обычный 3 4 4 2 2 5 2 2" xfId="30216"/>
    <cellStyle name="Обычный 3 4 4 2 2 5 3" xfId="21768"/>
    <cellStyle name="Обычный 3 4 4 2 2 6" xfId="9095"/>
    <cellStyle name="Обычный 3 4 4 2 2 6 2" xfId="25992"/>
    <cellStyle name="Обычный 3 4 4 2 2 7" xfId="17544"/>
    <cellStyle name="Обычный 3 4 4 2 2 8" xfId="34441"/>
    <cellStyle name="Обычный 3 4 4 2 3" xfId="998"/>
    <cellStyle name="Обычный 3 4 4 2 3 2" xfId="2407"/>
    <cellStyle name="Обычный 3 4 4 2 3 2 2" xfId="6631"/>
    <cellStyle name="Обычный 3 4 4 2 3 2 2 2" xfId="15079"/>
    <cellStyle name="Обычный 3 4 4 2 3 2 2 2 2" xfId="31976"/>
    <cellStyle name="Обычный 3 4 4 2 3 2 2 3" xfId="23528"/>
    <cellStyle name="Обычный 3 4 4 2 3 2 3" xfId="10855"/>
    <cellStyle name="Обычный 3 4 4 2 3 2 3 2" xfId="27752"/>
    <cellStyle name="Обычный 3 4 4 2 3 2 4" xfId="19304"/>
    <cellStyle name="Обычный 3 4 4 2 3 3" xfId="3815"/>
    <cellStyle name="Обычный 3 4 4 2 3 3 2" xfId="8039"/>
    <cellStyle name="Обычный 3 4 4 2 3 3 2 2" xfId="16487"/>
    <cellStyle name="Обычный 3 4 4 2 3 3 2 2 2" xfId="33384"/>
    <cellStyle name="Обычный 3 4 4 2 3 3 2 3" xfId="24936"/>
    <cellStyle name="Обычный 3 4 4 2 3 3 3" xfId="12263"/>
    <cellStyle name="Обычный 3 4 4 2 3 3 3 2" xfId="29160"/>
    <cellStyle name="Обычный 3 4 4 2 3 3 4" xfId="20712"/>
    <cellStyle name="Обычный 3 4 4 2 3 4" xfId="5223"/>
    <cellStyle name="Обычный 3 4 4 2 3 4 2" xfId="13671"/>
    <cellStyle name="Обычный 3 4 4 2 3 4 2 2" xfId="30568"/>
    <cellStyle name="Обычный 3 4 4 2 3 4 3" xfId="22120"/>
    <cellStyle name="Обычный 3 4 4 2 3 5" xfId="9447"/>
    <cellStyle name="Обычный 3 4 4 2 3 5 2" xfId="26344"/>
    <cellStyle name="Обычный 3 4 4 2 3 6" xfId="17896"/>
    <cellStyle name="Обычный 3 4 4 2 4" xfId="1703"/>
    <cellStyle name="Обычный 3 4 4 2 4 2" xfId="5927"/>
    <cellStyle name="Обычный 3 4 4 2 4 2 2" xfId="14375"/>
    <cellStyle name="Обычный 3 4 4 2 4 2 2 2" xfId="31272"/>
    <cellStyle name="Обычный 3 4 4 2 4 2 3" xfId="22824"/>
    <cellStyle name="Обычный 3 4 4 2 4 3" xfId="10151"/>
    <cellStyle name="Обычный 3 4 4 2 4 3 2" xfId="27048"/>
    <cellStyle name="Обычный 3 4 4 2 4 4" xfId="18600"/>
    <cellStyle name="Обычный 3 4 4 2 5" xfId="3111"/>
    <cellStyle name="Обычный 3 4 4 2 5 2" xfId="7335"/>
    <cellStyle name="Обычный 3 4 4 2 5 2 2" xfId="15783"/>
    <cellStyle name="Обычный 3 4 4 2 5 2 2 2" xfId="32680"/>
    <cellStyle name="Обычный 3 4 4 2 5 2 3" xfId="24232"/>
    <cellStyle name="Обычный 3 4 4 2 5 3" xfId="11559"/>
    <cellStyle name="Обычный 3 4 4 2 5 3 2" xfId="28456"/>
    <cellStyle name="Обычный 3 4 4 2 5 4" xfId="20008"/>
    <cellStyle name="Обычный 3 4 4 2 6" xfId="4519"/>
    <cellStyle name="Обычный 3 4 4 2 6 2" xfId="12967"/>
    <cellStyle name="Обычный 3 4 4 2 6 2 2" xfId="29864"/>
    <cellStyle name="Обычный 3 4 4 2 6 3" xfId="21416"/>
    <cellStyle name="Обычный 3 4 4 2 7" xfId="8743"/>
    <cellStyle name="Обычный 3 4 4 2 7 2" xfId="25640"/>
    <cellStyle name="Обычный 3 4 4 2 8" xfId="17192"/>
    <cellStyle name="Обычный 3 4 4 2 9" xfId="34089"/>
    <cellStyle name="Обычный 3 4 4 3" xfId="618"/>
    <cellStyle name="Обычный 3 4 4 3 2" xfId="1349"/>
    <cellStyle name="Обычный 3 4 4 3 2 2" xfId="2758"/>
    <cellStyle name="Обычный 3 4 4 3 2 2 2" xfId="6982"/>
    <cellStyle name="Обычный 3 4 4 3 2 2 2 2" xfId="15430"/>
    <cellStyle name="Обычный 3 4 4 3 2 2 2 2 2" xfId="32327"/>
    <cellStyle name="Обычный 3 4 4 3 2 2 2 3" xfId="23879"/>
    <cellStyle name="Обычный 3 4 4 3 2 2 3" xfId="11206"/>
    <cellStyle name="Обычный 3 4 4 3 2 2 3 2" xfId="28103"/>
    <cellStyle name="Обычный 3 4 4 3 2 2 4" xfId="19655"/>
    <cellStyle name="Обычный 3 4 4 3 2 3" xfId="4166"/>
    <cellStyle name="Обычный 3 4 4 3 2 3 2" xfId="8390"/>
    <cellStyle name="Обычный 3 4 4 3 2 3 2 2" xfId="16838"/>
    <cellStyle name="Обычный 3 4 4 3 2 3 2 2 2" xfId="33735"/>
    <cellStyle name="Обычный 3 4 4 3 2 3 2 3" xfId="25287"/>
    <cellStyle name="Обычный 3 4 4 3 2 3 3" xfId="12614"/>
    <cellStyle name="Обычный 3 4 4 3 2 3 3 2" xfId="29511"/>
    <cellStyle name="Обычный 3 4 4 3 2 3 4" xfId="21063"/>
    <cellStyle name="Обычный 3 4 4 3 2 4" xfId="5574"/>
    <cellStyle name="Обычный 3 4 4 3 2 4 2" xfId="14022"/>
    <cellStyle name="Обычный 3 4 4 3 2 4 2 2" xfId="30919"/>
    <cellStyle name="Обычный 3 4 4 3 2 4 3" xfId="22471"/>
    <cellStyle name="Обычный 3 4 4 3 2 5" xfId="9798"/>
    <cellStyle name="Обычный 3 4 4 3 2 5 2" xfId="26695"/>
    <cellStyle name="Обычный 3 4 4 3 2 6" xfId="18247"/>
    <cellStyle name="Обычный 3 4 4 3 3" xfId="2054"/>
    <cellStyle name="Обычный 3 4 4 3 3 2" xfId="6278"/>
    <cellStyle name="Обычный 3 4 4 3 3 2 2" xfId="14726"/>
    <cellStyle name="Обычный 3 4 4 3 3 2 2 2" xfId="31623"/>
    <cellStyle name="Обычный 3 4 4 3 3 2 3" xfId="23175"/>
    <cellStyle name="Обычный 3 4 4 3 3 3" xfId="10502"/>
    <cellStyle name="Обычный 3 4 4 3 3 3 2" xfId="27399"/>
    <cellStyle name="Обычный 3 4 4 3 3 4" xfId="18951"/>
    <cellStyle name="Обычный 3 4 4 3 4" xfId="3462"/>
    <cellStyle name="Обычный 3 4 4 3 4 2" xfId="7686"/>
    <cellStyle name="Обычный 3 4 4 3 4 2 2" xfId="16134"/>
    <cellStyle name="Обычный 3 4 4 3 4 2 2 2" xfId="33031"/>
    <cellStyle name="Обычный 3 4 4 3 4 2 3" xfId="24583"/>
    <cellStyle name="Обычный 3 4 4 3 4 3" xfId="11910"/>
    <cellStyle name="Обычный 3 4 4 3 4 3 2" xfId="28807"/>
    <cellStyle name="Обычный 3 4 4 3 4 4" xfId="20359"/>
    <cellStyle name="Обычный 3 4 4 3 5" xfId="4870"/>
    <cellStyle name="Обычный 3 4 4 3 5 2" xfId="13318"/>
    <cellStyle name="Обычный 3 4 4 3 5 2 2" xfId="30215"/>
    <cellStyle name="Обычный 3 4 4 3 5 3" xfId="21767"/>
    <cellStyle name="Обычный 3 4 4 3 6" xfId="9094"/>
    <cellStyle name="Обычный 3 4 4 3 6 2" xfId="25991"/>
    <cellStyle name="Обычный 3 4 4 3 7" xfId="17543"/>
    <cellStyle name="Обычный 3 4 4 3 8" xfId="34440"/>
    <cellStyle name="Обычный 3 4 4 4" xfId="997"/>
    <cellStyle name="Обычный 3 4 4 4 2" xfId="2406"/>
    <cellStyle name="Обычный 3 4 4 4 2 2" xfId="6630"/>
    <cellStyle name="Обычный 3 4 4 4 2 2 2" xfId="15078"/>
    <cellStyle name="Обычный 3 4 4 4 2 2 2 2" xfId="31975"/>
    <cellStyle name="Обычный 3 4 4 4 2 2 3" xfId="23527"/>
    <cellStyle name="Обычный 3 4 4 4 2 3" xfId="10854"/>
    <cellStyle name="Обычный 3 4 4 4 2 3 2" xfId="27751"/>
    <cellStyle name="Обычный 3 4 4 4 2 4" xfId="19303"/>
    <cellStyle name="Обычный 3 4 4 4 3" xfId="3814"/>
    <cellStyle name="Обычный 3 4 4 4 3 2" xfId="8038"/>
    <cellStyle name="Обычный 3 4 4 4 3 2 2" xfId="16486"/>
    <cellStyle name="Обычный 3 4 4 4 3 2 2 2" xfId="33383"/>
    <cellStyle name="Обычный 3 4 4 4 3 2 3" xfId="24935"/>
    <cellStyle name="Обычный 3 4 4 4 3 3" xfId="12262"/>
    <cellStyle name="Обычный 3 4 4 4 3 3 2" xfId="29159"/>
    <cellStyle name="Обычный 3 4 4 4 3 4" xfId="20711"/>
    <cellStyle name="Обычный 3 4 4 4 4" xfId="5222"/>
    <cellStyle name="Обычный 3 4 4 4 4 2" xfId="13670"/>
    <cellStyle name="Обычный 3 4 4 4 4 2 2" xfId="30567"/>
    <cellStyle name="Обычный 3 4 4 4 4 3" xfId="22119"/>
    <cellStyle name="Обычный 3 4 4 4 5" xfId="9446"/>
    <cellStyle name="Обычный 3 4 4 4 5 2" xfId="26343"/>
    <cellStyle name="Обычный 3 4 4 4 6" xfId="17895"/>
    <cellStyle name="Обычный 3 4 4 5" xfId="1702"/>
    <cellStyle name="Обычный 3 4 4 5 2" xfId="5926"/>
    <cellStyle name="Обычный 3 4 4 5 2 2" xfId="14374"/>
    <cellStyle name="Обычный 3 4 4 5 2 2 2" xfId="31271"/>
    <cellStyle name="Обычный 3 4 4 5 2 3" xfId="22823"/>
    <cellStyle name="Обычный 3 4 4 5 3" xfId="10150"/>
    <cellStyle name="Обычный 3 4 4 5 3 2" xfId="27047"/>
    <cellStyle name="Обычный 3 4 4 5 4" xfId="18599"/>
    <cellStyle name="Обычный 3 4 4 6" xfId="3110"/>
    <cellStyle name="Обычный 3 4 4 6 2" xfId="7334"/>
    <cellStyle name="Обычный 3 4 4 6 2 2" xfId="15782"/>
    <cellStyle name="Обычный 3 4 4 6 2 2 2" xfId="32679"/>
    <cellStyle name="Обычный 3 4 4 6 2 3" xfId="24231"/>
    <cellStyle name="Обычный 3 4 4 6 3" xfId="11558"/>
    <cellStyle name="Обычный 3 4 4 6 3 2" xfId="28455"/>
    <cellStyle name="Обычный 3 4 4 6 4" xfId="20007"/>
    <cellStyle name="Обычный 3 4 4 7" xfId="4518"/>
    <cellStyle name="Обычный 3 4 4 7 2" xfId="12966"/>
    <cellStyle name="Обычный 3 4 4 7 2 2" xfId="29863"/>
    <cellStyle name="Обычный 3 4 4 7 3" xfId="21415"/>
    <cellStyle name="Обычный 3 4 4 8" xfId="8742"/>
    <cellStyle name="Обычный 3 4 4 8 2" xfId="25639"/>
    <cellStyle name="Обычный 3 4 4 9" xfId="17191"/>
    <cellStyle name="Обычный 3 4 5" xfId="214"/>
    <cellStyle name="Обычный 3 4 5 2" xfId="620"/>
    <cellStyle name="Обычный 3 4 5 2 2" xfId="1351"/>
    <cellStyle name="Обычный 3 4 5 2 2 2" xfId="2760"/>
    <cellStyle name="Обычный 3 4 5 2 2 2 2" xfId="6984"/>
    <cellStyle name="Обычный 3 4 5 2 2 2 2 2" xfId="15432"/>
    <cellStyle name="Обычный 3 4 5 2 2 2 2 2 2" xfId="32329"/>
    <cellStyle name="Обычный 3 4 5 2 2 2 2 3" xfId="23881"/>
    <cellStyle name="Обычный 3 4 5 2 2 2 3" xfId="11208"/>
    <cellStyle name="Обычный 3 4 5 2 2 2 3 2" xfId="28105"/>
    <cellStyle name="Обычный 3 4 5 2 2 2 4" xfId="19657"/>
    <cellStyle name="Обычный 3 4 5 2 2 3" xfId="4168"/>
    <cellStyle name="Обычный 3 4 5 2 2 3 2" xfId="8392"/>
    <cellStyle name="Обычный 3 4 5 2 2 3 2 2" xfId="16840"/>
    <cellStyle name="Обычный 3 4 5 2 2 3 2 2 2" xfId="33737"/>
    <cellStyle name="Обычный 3 4 5 2 2 3 2 3" xfId="25289"/>
    <cellStyle name="Обычный 3 4 5 2 2 3 3" xfId="12616"/>
    <cellStyle name="Обычный 3 4 5 2 2 3 3 2" xfId="29513"/>
    <cellStyle name="Обычный 3 4 5 2 2 3 4" xfId="21065"/>
    <cellStyle name="Обычный 3 4 5 2 2 4" xfId="5576"/>
    <cellStyle name="Обычный 3 4 5 2 2 4 2" xfId="14024"/>
    <cellStyle name="Обычный 3 4 5 2 2 4 2 2" xfId="30921"/>
    <cellStyle name="Обычный 3 4 5 2 2 4 3" xfId="22473"/>
    <cellStyle name="Обычный 3 4 5 2 2 5" xfId="9800"/>
    <cellStyle name="Обычный 3 4 5 2 2 5 2" xfId="26697"/>
    <cellStyle name="Обычный 3 4 5 2 2 6" xfId="18249"/>
    <cellStyle name="Обычный 3 4 5 2 3" xfId="2056"/>
    <cellStyle name="Обычный 3 4 5 2 3 2" xfId="6280"/>
    <cellStyle name="Обычный 3 4 5 2 3 2 2" xfId="14728"/>
    <cellStyle name="Обычный 3 4 5 2 3 2 2 2" xfId="31625"/>
    <cellStyle name="Обычный 3 4 5 2 3 2 3" xfId="23177"/>
    <cellStyle name="Обычный 3 4 5 2 3 3" xfId="10504"/>
    <cellStyle name="Обычный 3 4 5 2 3 3 2" xfId="27401"/>
    <cellStyle name="Обычный 3 4 5 2 3 4" xfId="18953"/>
    <cellStyle name="Обычный 3 4 5 2 4" xfId="3464"/>
    <cellStyle name="Обычный 3 4 5 2 4 2" xfId="7688"/>
    <cellStyle name="Обычный 3 4 5 2 4 2 2" xfId="16136"/>
    <cellStyle name="Обычный 3 4 5 2 4 2 2 2" xfId="33033"/>
    <cellStyle name="Обычный 3 4 5 2 4 2 3" xfId="24585"/>
    <cellStyle name="Обычный 3 4 5 2 4 3" xfId="11912"/>
    <cellStyle name="Обычный 3 4 5 2 4 3 2" xfId="28809"/>
    <cellStyle name="Обычный 3 4 5 2 4 4" xfId="20361"/>
    <cellStyle name="Обычный 3 4 5 2 5" xfId="4872"/>
    <cellStyle name="Обычный 3 4 5 2 5 2" xfId="13320"/>
    <cellStyle name="Обычный 3 4 5 2 5 2 2" xfId="30217"/>
    <cellStyle name="Обычный 3 4 5 2 5 3" xfId="21769"/>
    <cellStyle name="Обычный 3 4 5 2 6" xfId="9096"/>
    <cellStyle name="Обычный 3 4 5 2 6 2" xfId="25993"/>
    <cellStyle name="Обычный 3 4 5 2 7" xfId="17545"/>
    <cellStyle name="Обычный 3 4 5 2 8" xfId="34442"/>
    <cellStyle name="Обычный 3 4 5 3" xfId="999"/>
    <cellStyle name="Обычный 3 4 5 3 2" xfId="2408"/>
    <cellStyle name="Обычный 3 4 5 3 2 2" xfId="6632"/>
    <cellStyle name="Обычный 3 4 5 3 2 2 2" xfId="15080"/>
    <cellStyle name="Обычный 3 4 5 3 2 2 2 2" xfId="31977"/>
    <cellStyle name="Обычный 3 4 5 3 2 2 3" xfId="23529"/>
    <cellStyle name="Обычный 3 4 5 3 2 3" xfId="10856"/>
    <cellStyle name="Обычный 3 4 5 3 2 3 2" xfId="27753"/>
    <cellStyle name="Обычный 3 4 5 3 2 4" xfId="19305"/>
    <cellStyle name="Обычный 3 4 5 3 3" xfId="3816"/>
    <cellStyle name="Обычный 3 4 5 3 3 2" xfId="8040"/>
    <cellStyle name="Обычный 3 4 5 3 3 2 2" xfId="16488"/>
    <cellStyle name="Обычный 3 4 5 3 3 2 2 2" xfId="33385"/>
    <cellStyle name="Обычный 3 4 5 3 3 2 3" xfId="24937"/>
    <cellStyle name="Обычный 3 4 5 3 3 3" xfId="12264"/>
    <cellStyle name="Обычный 3 4 5 3 3 3 2" xfId="29161"/>
    <cellStyle name="Обычный 3 4 5 3 3 4" xfId="20713"/>
    <cellStyle name="Обычный 3 4 5 3 4" xfId="5224"/>
    <cellStyle name="Обычный 3 4 5 3 4 2" xfId="13672"/>
    <cellStyle name="Обычный 3 4 5 3 4 2 2" xfId="30569"/>
    <cellStyle name="Обычный 3 4 5 3 4 3" xfId="22121"/>
    <cellStyle name="Обычный 3 4 5 3 5" xfId="9448"/>
    <cellStyle name="Обычный 3 4 5 3 5 2" xfId="26345"/>
    <cellStyle name="Обычный 3 4 5 3 6" xfId="17897"/>
    <cellStyle name="Обычный 3 4 5 4" xfId="1704"/>
    <cellStyle name="Обычный 3 4 5 4 2" xfId="5928"/>
    <cellStyle name="Обычный 3 4 5 4 2 2" xfId="14376"/>
    <cellStyle name="Обычный 3 4 5 4 2 2 2" xfId="31273"/>
    <cellStyle name="Обычный 3 4 5 4 2 3" xfId="22825"/>
    <cellStyle name="Обычный 3 4 5 4 3" xfId="10152"/>
    <cellStyle name="Обычный 3 4 5 4 3 2" xfId="27049"/>
    <cellStyle name="Обычный 3 4 5 4 4" xfId="18601"/>
    <cellStyle name="Обычный 3 4 5 5" xfId="3112"/>
    <cellStyle name="Обычный 3 4 5 5 2" xfId="7336"/>
    <cellStyle name="Обычный 3 4 5 5 2 2" xfId="15784"/>
    <cellStyle name="Обычный 3 4 5 5 2 2 2" xfId="32681"/>
    <cellStyle name="Обычный 3 4 5 5 2 3" xfId="24233"/>
    <cellStyle name="Обычный 3 4 5 5 3" xfId="11560"/>
    <cellStyle name="Обычный 3 4 5 5 3 2" xfId="28457"/>
    <cellStyle name="Обычный 3 4 5 5 4" xfId="20009"/>
    <cellStyle name="Обычный 3 4 5 6" xfId="4520"/>
    <cellStyle name="Обычный 3 4 5 6 2" xfId="12968"/>
    <cellStyle name="Обычный 3 4 5 6 2 2" xfId="29865"/>
    <cellStyle name="Обычный 3 4 5 6 3" xfId="21417"/>
    <cellStyle name="Обычный 3 4 5 7" xfId="8744"/>
    <cellStyle name="Обычный 3 4 5 7 2" xfId="25641"/>
    <cellStyle name="Обычный 3 4 5 8" xfId="17193"/>
    <cellStyle name="Обычный 3 4 5 9" xfId="34090"/>
    <cellStyle name="Обычный 3 4 6" xfId="605"/>
    <cellStyle name="Обычный 3 4 6 2" xfId="1336"/>
    <cellStyle name="Обычный 3 4 6 2 2" xfId="2745"/>
    <cellStyle name="Обычный 3 4 6 2 2 2" xfId="6969"/>
    <cellStyle name="Обычный 3 4 6 2 2 2 2" xfId="15417"/>
    <cellStyle name="Обычный 3 4 6 2 2 2 2 2" xfId="32314"/>
    <cellStyle name="Обычный 3 4 6 2 2 2 3" xfId="23866"/>
    <cellStyle name="Обычный 3 4 6 2 2 3" xfId="11193"/>
    <cellStyle name="Обычный 3 4 6 2 2 3 2" xfId="28090"/>
    <cellStyle name="Обычный 3 4 6 2 2 4" xfId="19642"/>
    <cellStyle name="Обычный 3 4 6 2 3" xfId="4153"/>
    <cellStyle name="Обычный 3 4 6 2 3 2" xfId="8377"/>
    <cellStyle name="Обычный 3 4 6 2 3 2 2" xfId="16825"/>
    <cellStyle name="Обычный 3 4 6 2 3 2 2 2" xfId="33722"/>
    <cellStyle name="Обычный 3 4 6 2 3 2 3" xfId="25274"/>
    <cellStyle name="Обычный 3 4 6 2 3 3" xfId="12601"/>
    <cellStyle name="Обычный 3 4 6 2 3 3 2" xfId="29498"/>
    <cellStyle name="Обычный 3 4 6 2 3 4" xfId="21050"/>
    <cellStyle name="Обычный 3 4 6 2 4" xfId="5561"/>
    <cellStyle name="Обычный 3 4 6 2 4 2" xfId="14009"/>
    <cellStyle name="Обычный 3 4 6 2 4 2 2" xfId="30906"/>
    <cellStyle name="Обычный 3 4 6 2 4 3" xfId="22458"/>
    <cellStyle name="Обычный 3 4 6 2 5" xfId="9785"/>
    <cellStyle name="Обычный 3 4 6 2 5 2" xfId="26682"/>
    <cellStyle name="Обычный 3 4 6 2 6" xfId="18234"/>
    <cellStyle name="Обычный 3 4 6 3" xfId="2041"/>
    <cellStyle name="Обычный 3 4 6 3 2" xfId="6265"/>
    <cellStyle name="Обычный 3 4 6 3 2 2" xfId="14713"/>
    <cellStyle name="Обычный 3 4 6 3 2 2 2" xfId="31610"/>
    <cellStyle name="Обычный 3 4 6 3 2 3" xfId="23162"/>
    <cellStyle name="Обычный 3 4 6 3 3" xfId="10489"/>
    <cellStyle name="Обычный 3 4 6 3 3 2" xfId="27386"/>
    <cellStyle name="Обычный 3 4 6 3 4" xfId="18938"/>
    <cellStyle name="Обычный 3 4 6 4" xfId="3449"/>
    <cellStyle name="Обычный 3 4 6 4 2" xfId="7673"/>
    <cellStyle name="Обычный 3 4 6 4 2 2" xfId="16121"/>
    <cellStyle name="Обычный 3 4 6 4 2 2 2" xfId="33018"/>
    <cellStyle name="Обычный 3 4 6 4 2 3" xfId="24570"/>
    <cellStyle name="Обычный 3 4 6 4 3" xfId="11897"/>
    <cellStyle name="Обычный 3 4 6 4 3 2" xfId="28794"/>
    <cellStyle name="Обычный 3 4 6 4 4" xfId="20346"/>
    <cellStyle name="Обычный 3 4 6 5" xfId="4857"/>
    <cellStyle name="Обычный 3 4 6 5 2" xfId="13305"/>
    <cellStyle name="Обычный 3 4 6 5 2 2" xfId="30202"/>
    <cellStyle name="Обычный 3 4 6 5 3" xfId="21754"/>
    <cellStyle name="Обычный 3 4 6 6" xfId="9081"/>
    <cellStyle name="Обычный 3 4 6 6 2" xfId="25978"/>
    <cellStyle name="Обычный 3 4 6 7" xfId="17530"/>
    <cellStyle name="Обычный 3 4 6 8" xfId="34427"/>
    <cellStyle name="Обычный 3 4 7" xfId="984"/>
    <cellStyle name="Обычный 3 4 7 2" xfId="2393"/>
    <cellStyle name="Обычный 3 4 7 2 2" xfId="6617"/>
    <cellStyle name="Обычный 3 4 7 2 2 2" xfId="15065"/>
    <cellStyle name="Обычный 3 4 7 2 2 2 2" xfId="31962"/>
    <cellStyle name="Обычный 3 4 7 2 2 3" xfId="23514"/>
    <cellStyle name="Обычный 3 4 7 2 3" xfId="10841"/>
    <cellStyle name="Обычный 3 4 7 2 3 2" xfId="27738"/>
    <cellStyle name="Обычный 3 4 7 2 4" xfId="19290"/>
    <cellStyle name="Обычный 3 4 7 3" xfId="3801"/>
    <cellStyle name="Обычный 3 4 7 3 2" xfId="8025"/>
    <cellStyle name="Обычный 3 4 7 3 2 2" xfId="16473"/>
    <cellStyle name="Обычный 3 4 7 3 2 2 2" xfId="33370"/>
    <cellStyle name="Обычный 3 4 7 3 2 3" xfId="24922"/>
    <cellStyle name="Обычный 3 4 7 3 3" xfId="12249"/>
    <cellStyle name="Обычный 3 4 7 3 3 2" xfId="29146"/>
    <cellStyle name="Обычный 3 4 7 3 4" xfId="20698"/>
    <cellStyle name="Обычный 3 4 7 4" xfId="5209"/>
    <cellStyle name="Обычный 3 4 7 4 2" xfId="13657"/>
    <cellStyle name="Обычный 3 4 7 4 2 2" xfId="30554"/>
    <cellStyle name="Обычный 3 4 7 4 3" xfId="22106"/>
    <cellStyle name="Обычный 3 4 7 5" xfId="9433"/>
    <cellStyle name="Обычный 3 4 7 5 2" xfId="26330"/>
    <cellStyle name="Обычный 3 4 7 6" xfId="17882"/>
    <cellStyle name="Обычный 3 4 8" xfId="1689"/>
    <cellStyle name="Обычный 3 4 8 2" xfId="5913"/>
    <cellStyle name="Обычный 3 4 8 2 2" xfId="14361"/>
    <cellStyle name="Обычный 3 4 8 2 2 2" xfId="31258"/>
    <cellStyle name="Обычный 3 4 8 2 3" xfId="22810"/>
    <cellStyle name="Обычный 3 4 8 3" xfId="10137"/>
    <cellStyle name="Обычный 3 4 8 3 2" xfId="27034"/>
    <cellStyle name="Обычный 3 4 8 4" xfId="18586"/>
    <cellStyle name="Обычный 3 4 9" xfId="3097"/>
    <cellStyle name="Обычный 3 4 9 2" xfId="7321"/>
    <cellStyle name="Обычный 3 4 9 2 2" xfId="15769"/>
    <cellStyle name="Обычный 3 4 9 2 2 2" xfId="32666"/>
    <cellStyle name="Обычный 3 4 9 2 3" xfId="24218"/>
    <cellStyle name="Обычный 3 4 9 3" xfId="11545"/>
    <cellStyle name="Обычный 3 4 9 3 2" xfId="28442"/>
    <cellStyle name="Обычный 3 4 9 4" xfId="19994"/>
    <cellStyle name="Обычный 3 4_Отчет за 2015 год" xfId="215"/>
    <cellStyle name="Обычный 3 5" xfId="216"/>
    <cellStyle name="Обычный 3 5 10" xfId="8745"/>
    <cellStyle name="Обычный 3 5 10 2" xfId="25642"/>
    <cellStyle name="Обычный 3 5 11" xfId="17194"/>
    <cellStyle name="Обычный 3 5 12" xfId="34091"/>
    <cellStyle name="Обычный 3 5 2" xfId="217"/>
    <cellStyle name="Обычный 3 5 2 10" xfId="17195"/>
    <cellStyle name="Обычный 3 5 2 11" xfId="34092"/>
    <cellStyle name="Обычный 3 5 2 2" xfId="218"/>
    <cellStyle name="Обычный 3 5 2 2 10" xfId="34093"/>
    <cellStyle name="Обычный 3 5 2 2 2" xfId="219"/>
    <cellStyle name="Обычный 3 5 2 2 2 2" xfId="624"/>
    <cellStyle name="Обычный 3 5 2 2 2 2 2" xfId="1355"/>
    <cellStyle name="Обычный 3 5 2 2 2 2 2 2" xfId="2764"/>
    <cellStyle name="Обычный 3 5 2 2 2 2 2 2 2" xfId="6988"/>
    <cellStyle name="Обычный 3 5 2 2 2 2 2 2 2 2" xfId="15436"/>
    <cellStyle name="Обычный 3 5 2 2 2 2 2 2 2 2 2" xfId="32333"/>
    <cellStyle name="Обычный 3 5 2 2 2 2 2 2 2 3" xfId="23885"/>
    <cellStyle name="Обычный 3 5 2 2 2 2 2 2 3" xfId="11212"/>
    <cellStyle name="Обычный 3 5 2 2 2 2 2 2 3 2" xfId="28109"/>
    <cellStyle name="Обычный 3 5 2 2 2 2 2 2 4" xfId="19661"/>
    <cellStyle name="Обычный 3 5 2 2 2 2 2 3" xfId="4172"/>
    <cellStyle name="Обычный 3 5 2 2 2 2 2 3 2" xfId="8396"/>
    <cellStyle name="Обычный 3 5 2 2 2 2 2 3 2 2" xfId="16844"/>
    <cellStyle name="Обычный 3 5 2 2 2 2 2 3 2 2 2" xfId="33741"/>
    <cellStyle name="Обычный 3 5 2 2 2 2 2 3 2 3" xfId="25293"/>
    <cellStyle name="Обычный 3 5 2 2 2 2 2 3 3" xfId="12620"/>
    <cellStyle name="Обычный 3 5 2 2 2 2 2 3 3 2" xfId="29517"/>
    <cellStyle name="Обычный 3 5 2 2 2 2 2 3 4" xfId="21069"/>
    <cellStyle name="Обычный 3 5 2 2 2 2 2 4" xfId="5580"/>
    <cellStyle name="Обычный 3 5 2 2 2 2 2 4 2" xfId="14028"/>
    <cellStyle name="Обычный 3 5 2 2 2 2 2 4 2 2" xfId="30925"/>
    <cellStyle name="Обычный 3 5 2 2 2 2 2 4 3" xfId="22477"/>
    <cellStyle name="Обычный 3 5 2 2 2 2 2 5" xfId="9804"/>
    <cellStyle name="Обычный 3 5 2 2 2 2 2 5 2" xfId="26701"/>
    <cellStyle name="Обычный 3 5 2 2 2 2 2 6" xfId="18253"/>
    <cellStyle name="Обычный 3 5 2 2 2 2 3" xfId="2060"/>
    <cellStyle name="Обычный 3 5 2 2 2 2 3 2" xfId="6284"/>
    <cellStyle name="Обычный 3 5 2 2 2 2 3 2 2" xfId="14732"/>
    <cellStyle name="Обычный 3 5 2 2 2 2 3 2 2 2" xfId="31629"/>
    <cellStyle name="Обычный 3 5 2 2 2 2 3 2 3" xfId="23181"/>
    <cellStyle name="Обычный 3 5 2 2 2 2 3 3" xfId="10508"/>
    <cellStyle name="Обычный 3 5 2 2 2 2 3 3 2" xfId="27405"/>
    <cellStyle name="Обычный 3 5 2 2 2 2 3 4" xfId="18957"/>
    <cellStyle name="Обычный 3 5 2 2 2 2 4" xfId="3468"/>
    <cellStyle name="Обычный 3 5 2 2 2 2 4 2" xfId="7692"/>
    <cellStyle name="Обычный 3 5 2 2 2 2 4 2 2" xfId="16140"/>
    <cellStyle name="Обычный 3 5 2 2 2 2 4 2 2 2" xfId="33037"/>
    <cellStyle name="Обычный 3 5 2 2 2 2 4 2 3" xfId="24589"/>
    <cellStyle name="Обычный 3 5 2 2 2 2 4 3" xfId="11916"/>
    <cellStyle name="Обычный 3 5 2 2 2 2 4 3 2" xfId="28813"/>
    <cellStyle name="Обычный 3 5 2 2 2 2 4 4" xfId="20365"/>
    <cellStyle name="Обычный 3 5 2 2 2 2 5" xfId="4876"/>
    <cellStyle name="Обычный 3 5 2 2 2 2 5 2" xfId="13324"/>
    <cellStyle name="Обычный 3 5 2 2 2 2 5 2 2" xfId="30221"/>
    <cellStyle name="Обычный 3 5 2 2 2 2 5 3" xfId="21773"/>
    <cellStyle name="Обычный 3 5 2 2 2 2 6" xfId="9100"/>
    <cellStyle name="Обычный 3 5 2 2 2 2 6 2" xfId="25997"/>
    <cellStyle name="Обычный 3 5 2 2 2 2 7" xfId="17549"/>
    <cellStyle name="Обычный 3 5 2 2 2 2 8" xfId="34446"/>
    <cellStyle name="Обычный 3 5 2 2 2 3" xfId="1003"/>
    <cellStyle name="Обычный 3 5 2 2 2 3 2" xfId="2412"/>
    <cellStyle name="Обычный 3 5 2 2 2 3 2 2" xfId="6636"/>
    <cellStyle name="Обычный 3 5 2 2 2 3 2 2 2" xfId="15084"/>
    <cellStyle name="Обычный 3 5 2 2 2 3 2 2 2 2" xfId="31981"/>
    <cellStyle name="Обычный 3 5 2 2 2 3 2 2 3" xfId="23533"/>
    <cellStyle name="Обычный 3 5 2 2 2 3 2 3" xfId="10860"/>
    <cellStyle name="Обычный 3 5 2 2 2 3 2 3 2" xfId="27757"/>
    <cellStyle name="Обычный 3 5 2 2 2 3 2 4" xfId="19309"/>
    <cellStyle name="Обычный 3 5 2 2 2 3 3" xfId="3820"/>
    <cellStyle name="Обычный 3 5 2 2 2 3 3 2" xfId="8044"/>
    <cellStyle name="Обычный 3 5 2 2 2 3 3 2 2" xfId="16492"/>
    <cellStyle name="Обычный 3 5 2 2 2 3 3 2 2 2" xfId="33389"/>
    <cellStyle name="Обычный 3 5 2 2 2 3 3 2 3" xfId="24941"/>
    <cellStyle name="Обычный 3 5 2 2 2 3 3 3" xfId="12268"/>
    <cellStyle name="Обычный 3 5 2 2 2 3 3 3 2" xfId="29165"/>
    <cellStyle name="Обычный 3 5 2 2 2 3 3 4" xfId="20717"/>
    <cellStyle name="Обычный 3 5 2 2 2 3 4" xfId="5228"/>
    <cellStyle name="Обычный 3 5 2 2 2 3 4 2" xfId="13676"/>
    <cellStyle name="Обычный 3 5 2 2 2 3 4 2 2" xfId="30573"/>
    <cellStyle name="Обычный 3 5 2 2 2 3 4 3" xfId="22125"/>
    <cellStyle name="Обычный 3 5 2 2 2 3 5" xfId="9452"/>
    <cellStyle name="Обычный 3 5 2 2 2 3 5 2" xfId="26349"/>
    <cellStyle name="Обычный 3 5 2 2 2 3 6" xfId="17901"/>
    <cellStyle name="Обычный 3 5 2 2 2 4" xfId="1708"/>
    <cellStyle name="Обычный 3 5 2 2 2 4 2" xfId="5932"/>
    <cellStyle name="Обычный 3 5 2 2 2 4 2 2" xfId="14380"/>
    <cellStyle name="Обычный 3 5 2 2 2 4 2 2 2" xfId="31277"/>
    <cellStyle name="Обычный 3 5 2 2 2 4 2 3" xfId="22829"/>
    <cellStyle name="Обычный 3 5 2 2 2 4 3" xfId="10156"/>
    <cellStyle name="Обычный 3 5 2 2 2 4 3 2" xfId="27053"/>
    <cellStyle name="Обычный 3 5 2 2 2 4 4" xfId="18605"/>
    <cellStyle name="Обычный 3 5 2 2 2 5" xfId="3116"/>
    <cellStyle name="Обычный 3 5 2 2 2 5 2" xfId="7340"/>
    <cellStyle name="Обычный 3 5 2 2 2 5 2 2" xfId="15788"/>
    <cellStyle name="Обычный 3 5 2 2 2 5 2 2 2" xfId="32685"/>
    <cellStyle name="Обычный 3 5 2 2 2 5 2 3" xfId="24237"/>
    <cellStyle name="Обычный 3 5 2 2 2 5 3" xfId="11564"/>
    <cellStyle name="Обычный 3 5 2 2 2 5 3 2" xfId="28461"/>
    <cellStyle name="Обычный 3 5 2 2 2 5 4" xfId="20013"/>
    <cellStyle name="Обычный 3 5 2 2 2 6" xfId="4524"/>
    <cellStyle name="Обычный 3 5 2 2 2 6 2" xfId="12972"/>
    <cellStyle name="Обычный 3 5 2 2 2 6 2 2" xfId="29869"/>
    <cellStyle name="Обычный 3 5 2 2 2 6 3" xfId="21421"/>
    <cellStyle name="Обычный 3 5 2 2 2 7" xfId="8748"/>
    <cellStyle name="Обычный 3 5 2 2 2 7 2" xfId="25645"/>
    <cellStyle name="Обычный 3 5 2 2 2 8" xfId="17197"/>
    <cellStyle name="Обычный 3 5 2 2 2 9" xfId="34094"/>
    <cellStyle name="Обычный 3 5 2 2 3" xfId="623"/>
    <cellStyle name="Обычный 3 5 2 2 3 2" xfId="1354"/>
    <cellStyle name="Обычный 3 5 2 2 3 2 2" xfId="2763"/>
    <cellStyle name="Обычный 3 5 2 2 3 2 2 2" xfId="6987"/>
    <cellStyle name="Обычный 3 5 2 2 3 2 2 2 2" xfId="15435"/>
    <cellStyle name="Обычный 3 5 2 2 3 2 2 2 2 2" xfId="32332"/>
    <cellStyle name="Обычный 3 5 2 2 3 2 2 2 3" xfId="23884"/>
    <cellStyle name="Обычный 3 5 2 2 3 2 2 3" xfId="11211"/>
    <cellStyle name="Обычный 3 5 2 2 3 2 2 3 2" xfId="28108"/>
    <cellStyle name="Обычный 3 5 2 2 3 2 2 4" xfId="19660"/>
    <cellStyle name="Обычный 3 5 2 2 3 2 3" xfId="4171"/>
    <cellStyle name="Обычный 3 5 2 2 3 2 3 2" xfId="8395"/>
    <cellStyle name="Обычный 3 5 2 2 3 2 3 2 2" xfId="16843"/>
    <cellStyle name="Обычный 3 5 2 2 3 2 3 2 2 2" xfId="33740"/>
    <cellStyle name="Обычный 3 5 2 2 3 2 3 2 3" xfId="25292"/>
    <cellStyle name="Обычный 3 5 2 2 3 2 3 3" xfId="12619"/>
    <cellStyle name="Обычный 3 5 2 2 3 2 3 3 2" xfId="29516"/>
    <cellStyle name="Обычный 3 5 2 2 3 2 3 4" xfId="21068"/>
    <cellStyle name="Обычный 3 5 2 2 3 2 4" xfId="5579"/>
    <cellStyle name="Обычный 3 5 2 2 3 2 4 2" xfId="14027"/>
    <cellStyle name="Обычный 3 5 2 2 3 2 4 2 2" xfId="30924"/>
    <cellStyle name="Обычный 3 5 2 2 3 2 4 3" xfId="22476"/>
    <cellStyle name="Обычный 3 5 2 2 3 2 5" xfId="9803"/>
    <cellStyle name="Обычный 3 5 2 2 3 2 5 2" xfId="26700"/>
    <cellStyle name="Обычный 3 5 2 2 3 2 6" xfId="18252"/>
    <cellStyle name="Обычный 3 5 2 2 3 3" xfId="2059"/>
    <cellStyle name="Обычный 3 5 2 2 3 3 2" xfId="6283"/>
    <cellStyle name="Обычный 3 5 2 2 3 3 2 2" xfId="14731"/>
    <cellStyle name="Обычный 3 5 2 2 3 3 2 2 2" xfId="31628"/>
    <cellStyle name="Обычный 3 5 2 2 3 3 2 3" xfId="23180"/>
    <cellStyle name="Обычный 3 5 2 2 3 3 3" xfId="10507"/>
    <cellStyle name="Обычный 3 5 2 2 3 3 3 2" xfId="27404"/>
    <cellStyle name="Обычный 3 5 2 2 3 3 4" xfId="18956"/>
    <cellStyle name="Обычный 3 5 2 2 3 4" xfId="3467"/>
    <cellStyle name="Обычный 3 5 2 2 3 4 2" xfId="7691"/>
    <cellStyle name="Обычный 3 5 2 2 3 4 2 2" xfId="16139"/>
    <cellStyle name="Обычный 3 5 2 2 3 4 2 2 2" xfId="33036"/>
    <cellStyle name="Обычный 3 5 2 2 3 4 2 3" xfId="24588"/>
    <cellStyle name="Обычный 3 5 2 2 3 4 3" xfId="11915"/>
    <cellStyle name="Обычный 3 5 2 2 3 4 3 2" xfId="28812"/>
    <cellStyle name="Обычный 3 5 2 2 3 4 4" xfId="20364"/>
    <cellStyle name="Обычный 3 5 2 2 3 5" xfId="4875"/>
    <cellStyle name="Обычный 3 5 2 2 3 5 2" xfId="13323"/>
    <cellStyle name="Обычный 3 5 2 2 3 5 2 2" xfId="30220"/>
    <cellStyle name="Обычный 3 5 2 2 3 5 3" xfId="21772"/>
    <cellStyle name="Обычный 3 5 2 2 3 6" xfId="9099"/>
    <cellStyle name="Обычный 3 5 2 2 3 6 2" xfId="25996"/>
    <cellStyle name="Обычный 3 5 2 2 3 7" xfId="17548"/>
    <cellStyle name="Обычный 3 5 2 2 3 8" xfId="34445"/>
    <cellStyle name="Обычный 3 5 2 2 4" xfId="1002"/>
    <cellStyle name="Обычный 3 5 2 2 4 2" xfId="2411"/>
    <cellStyle name="Обычный 3 5 2 2 4 2 2" xfId="6635"/>
    <cellStyle name="Обычный 3 5 2 2 4 2 2 2" xfId="15083"/>
    <cellStyle name="Обычный 3 5 2 2 4 2 2 2 2" xfId="31980"/>
    <cellStyle name="Обычный 3 5 2 2 4 2 2 3" xfId="23532"/>
    <cellStyle name="Обычный 3 5 2 2 4 2 3" xfId="10859"/>
    <cellStyle name="Обычный 3 5 2 2 4 2 3 2" xfId="27756"/>
    <cellStyle name="Обычный 3 5 2 2 4 2 4" xfId="19308"/>
    <cellStyle name="Обычный 3 5 2 2 4 3" xfId="3819"/>
    <cellStyle name="Обычный 3 5 2 2 4 3 2" xfId="8043"/>
    <cellStyle name="Обычный 3 5 2 2 4 3 2 2" xfId="16491"/>
    <cellStyle name="Обычный 3 5 2 2 4 3 2 2 2" xfId="33388"/>
    <cellStyle name="Обычный 3 5 2 2 4 3 2 3" xfId="24940"/>
    <cellStyle name="Обычный 3 5 2 2 4 3 3" xfId="12267"/>
    <cellStyle name="Обычный 3 5 2 2 4 3 3 2" xfId="29164"/>
    <cellStyle name="Обычный 3 5 2 2 4 3 4" xfId="20716"/>
    <cellStyle name="Обычный 3 5 2 2 4 4" xfId="5227"/>
    <cellStyle name="Обычный 3 5 2 2 4 4 2" xfId="13675"/>
    <cellStyle name="Обычный 3 5 2 2 4 4 2 2" xfId="30572"/>
    <cellStyle name="Обычный 3 5 2 2 4 4 3" xfId="22124"/>
    <cellStyle name="Обычный 3 5 2 2 4 5" xfId="9451"/>
    <cellStyle name="Обычный 3 5 2 2 4 5 2" xfId="26348"/>
    <cellStyle name="Обычный 3 5 2 2 4 6" xfId="17900"/>
    <cellStyle name="Обычный 3 5 2 2 5" xfId="1707"/>
    <cellStyle name="Обычный 3 5 2 2 5 2" xfId="5931"/>
    <cellStyle name="Обычный 3 5 2 2 5 2 2" xfId="14379"/>
    <cellStyle name="Обычный 3 5 2 2 5 2 2 2" xfId="31276"/>
    <cellStyle name="Обычный 3 5 2 2 5 2 3" xfId="22828"/>
    <cellStyle name="Обычный 3 5 2 2 5 3" xfId="10155"/>
    <cellStyle name="Обычный 3 5 2 2 5 3 2" xfId="27052"/>
    <cellStyle name="Обычный 3 5 2 2 5 4" xfId="18604"/>
    <cellStyle name="Обычный 3 5 2 2 6" xfId="3115"/>
    <cellStyle name="Обычный 3 5 2 2 6 2" xfId="7339"/>
    <cellStyle name="Обычный 3 5 2 2 6 2 2" xfId="15787"/>
    <cellStyle name="Обычный 3 5 2 2 6 2 2 2" xfId="32684"/>
    <cellStyle name="Обычный 3 5 2 2 6 2 3" xfId="24236"/>
    <cellStyle name="Обычный 3 5 2 2 6 3" xfId="11563"/>
    <cellStyle name="Обычный 3 5 2 2 6 3 2" xfId="28460"/>
    <cellStyle name="Обычный 3 5 2 2 6 4" xfId="20012"/>
    <cellStyle name="Обычный 3 5 2 2 7" xfId="4523"/>
    <cellStyle name="Обычный 3 5 2 2 7 2" xfId="12971"/>
    <cellStyle name="Обычный 3 5 2 2 7 2 2" xfId="29868"/>
    <cellStyle name="Обычный 3 5 2 2 7 3" xfId="21420"/>
    <cellStyle name="Обычный 3 5 2 2 8" xfId="8747"/>
    <cellStyle name="Обычный 3 5 2 2 8 2" xfId="25644"/>
    <cellStyle name="Обычный 3 5 2 2 9" xfId="17196"/>
    <cellStyle name="Обычный 3 5 2 3" xfId="220"/>
    <cellStyle name="Обычный 3 5 2 3 2" xfId="625"/>
    <cellStyle name="Обычный 3 5 2 3 2 2" xfId="1356"/>
    <cellStyle name="Обычный 3 5 2 3 2 2 2" xfId="2765"/>
    <cellStyle name="Обычный 3 5 2 3 2 2 2 2" xfId="6989"/>
    <cellStyle name="Обычный 3 5 2 3 2 2 2 2 2" xfId="15437"/>
    <cellStyle name="Обычный 3 5 2 3 2 2 2 2 2 2" xfId="32334"/>
    <cellStyle name="Обычный 3 5 2 3 2 2 2 2 3" xfId="23886"/>
    <cellStyle name="Обычный 3 5 2 3 2 2 2 3" xfId="11213"/>
    <cellStyle name="Обычный 3 5 2 3 2 2 2 3 2" xfId="28110"/>
    <cellStyle name="Обычный 3 5 2 3 2 2 2 4" xfId="19662"/>
    <cellStyle name="Обычный 3 5 2 3 2 2 3" xfId="4173"/>
    <cellStyle name="Обычный 3 5 2 3 2 2 3 2" xfId="8397"/>
    <cellStyle name="Обычный 3 5 2 3 2 2 3 2 2" xfId="16845"/>
    <cellStyle name="Обычный 3 5 2 3 2 2 3 2 2 2" xfId="33742"/>
    <cellStyle name="Обычный 3 5 2 3 2 2 3 2 3" xfId="25294"/>
    <cellStyle name="Обычный 3 5 2 3 2 2 3 3" xfId="12621"/>
    <cellStyle name="Обычный 3 5 2 3 2 2 3 3 2" xfId="29518"/>
    <cellStyle name="Обычный 3 5 2 3 2 2 3 4" xfId="21070"/>
    <cellStyle name="Обычный 3 5 2 3 2 2 4" xfId="5581"/>
    <cellStyle name="Обычный 3 5 2 3 2 2 4 2" xfId="14029"/>
    <cellStyle name="Обычный 3 5 2 3 2 2 4 2 2" xfId="30926"/>
    <cellStyle name="Обычный 3 5 2 3 2 2 4 3" xfId="22478"/>
    <cellStyle name="Обычный 3 5 2 3 2 2 5" xfId="9805"/>
    <cellStyle name="Обычный 3 5 2 3 2 2 5 2" xfId="26702"/>
    <cellStyle name="Обычный 3 5 2 3 2 2 6" xfId="18254"/>
    <cellStyle name="Обычный 3 5 2 3 2 3" xfId="2061"/>
    <cellStyle name="Обычный 3 5 2 3 2 3 2" xfId="6285"/>
    <cellStyle name="Обычный 3 5 2 3 2 3 2 2" xfId="14733"/>
    <cellStyle name="Обычный 3 5 2 3 2 3 2 2 2" xfId="31630"/>
    <cellStyle name="Обычный 3 5 2 3 2 3 2 3" xfId="23182"/>
    <cellStyle name="Обычный 3 5 2 3 2 3 3" xfId="10509"/>
    <cellStyle name="Обычный 3 5 2 3 2 3 3 2" xfId="27406"/>
    <cellStyle name="Обычный 3 5 2 3 2 3 4" xfId="18958"/>
    <cellStyle name="Обычный 3 5 2 3 2 4" xfId="3469"/>
    <cellStyle name="Обычный 3 5 2 3 2 4 2" xfId="7693"/>
    <cellStyle name="Обычный 3 5 2 3 2 4 2 2" xfId="16141"/>
    <cellStyle name="Обычный 3 5 2 3 2 4 2 2 2" xfId="33038"/>
    <cellStyle name="Обычный 3 5 2 3 2 4 2 3" xfId="24590"/>
    <cellStyle name="Обычный 3 5 2 3 2 4 3" xfId="11917"/>
    <cellStyle name="Обычный 3 5 2 3 2 4 3 2" xfId="28814"/>
    <cellStyle name="Обычный 3 5 2 3 2 4 4" xfId="20366"/>
    <cellStyle name="Обычный 3 5 2 3 2 5" xfId="4877"/>
    <cellStyle name="Обычный 3 5 2 3 2 5 2" xfId="13325"/>
    <cellStyle name="Обычный 3 5 2 3 2 5 2 2" xfId="30222"/>
    <cellStyle name="Обычный 3 5 2 3 2 5 3" xfId="21774"/>
    <cellStyle name="Обычный 3 5 2 3 2 6" xfId="9101"/>
    <cellStyle name="Обычный 3 5 2 3 2 6 2" xfId="25998"/>
    <cellStyle name="Обычный 3 5 2 3 2 7" xfId="17550"/>
    <cellStyle name="Обычный 3 5 2 3 2 8" xfId="34447"/>
    <cellStyle name="Обычный 3 5 2 3 3" xfId="1004"/>
    <cellStyle name="Обычный 3 5 2 3 3 2" xfId="2413"/>
    <cellStyle name="Обычный 3 5 2 3 3 2 2" xfId="6637"/>
    <cellStyle name="Обычный 3 5 2 3 3 2 2 2" xfId="15085"/>
    <cellStyle name="Обычный 3 5 2 3 3 2 2 2 2" xfId="31982"/>
    <cellStyle name="Обычный 3 5 2 3 3 2 2 3" xfId="23534"/>
    <cellStyle name="Обычный 3 5 2 3 3 2 3" xfId="10861"/>
    <cellStyle name="Обычный 3 5 2 3 3 2 3 2" xfId="27758"/>
    <cellStyle name="Обычный 3 5 2 3 3 2 4" xfId="19310"/>
    <cellStyle name="Обычный 3 5 2 3 3 3" xfId="3821"/>
    <cellStyle name="Обычный 3 5 2 3 3 3 2" xfId="8045"/>
    <cellStyle name="Обычный 3 5 2 3 3 3 2 2" xfId="16493"/>
    <cellStyle name="Обычный 3 5 2 3 3 3 2 2 2" xfId="33390"/>
    <cellStyle name="Обычный 3 5 2 3 3 3 2 3" xfId="24942"/>
    <cellStyle name="Обычный 3 5 2 3 3 3 3" xfId="12269"/>
    <cellStyle name="Обычный 3 5 2 3 3 3 3 2" xfId="29166"/>
    <cellStyle name="Обычный 3 5 2 3 3 3 4" xfId="20718"/>
    <cellStyle name="Обычный 3 5 2 3 3 4" xfId="5229"/>
    <cellStyle name="Обычный 3 5 2 3 3 4 2" xfId="13677"/>
    <cellStyle name="Обычный 3 5 2 3 3 4 2 2" xfId="30574"/>
    <cellStyle name="Обычный 3 5 2 3 3 4 3" xfId="22126"/>
    <cellStyle name="Обычный 3 5 2 3 3 5" xfId="9453"/>
    <cellStyle name="Обычный 3 5 2 3 3 5 2" xfId="26350"/>
    <cellStyle name="Обычный 3 5 2 3 3 6" xfId="17902"/>
    <cellStyle name="Обычный 3 5 2 3 4" xfId="1709"/>
    <cellStyle name="Обычный 3 5 2 3 4 2" xfId="5933"/>
    <cellStyle name="Обычный 3 5 2 3 4 2 2" xfId="14381"/>
    <cellStyle name="Обычный 3 5 2 3 4 2 2 2" xfId="31278"/>
    <cellStyle name="Обычный 3 5 2 3 4 2 3" xfId="22830"/>
    <cellStyle name="Обычный 3 5 2 3 4 3" xfId="10157"/>
    <cellStyle name="Обычный 3 5 2 3 4 3 2" xfId="27054"/>
    <cellStyle name="Обычный 3 5 2 3 4 4" xfId="18606"/>
    <cellStyle name="Обычный 3 5 2 3 5" xfId="3117"/>
    <cellStyle name="Обычный 3 5 2 3 5 2" xfId="7341"/>
    <cellStyle name="Обычный 3 5 2 3 5 2 2" xfId="15789"/>
    <cellStyle name="Обычный 3 5 2 3 5 2 2 2" xfId="32686"/>
    <cellStyle name="Обычный 3 5 2 3 5 2 3" xfId="24238"/>
    <cellStyle name="Обычный 3 5 2 3 5 3" xfId="11565"/>
    <cellStyle name="Обычный 3 5 2 3 5 3 2" xfId="28462"/>
    <cellStyle name="Обычный 3 5 2 3 5 4" xfId="20014"/>
    <cellStyle name="Обычный 3 5 2 3 6" xfId="4525"/>
    <cellStyle name="Обычный 3 5 2 3 6 2" xfId="12973"/>
    <cellStyle name="Обычный 3 5 2 3 6 2 2" xfId="29870"/>
    <cellStyle name="Обычный 3 5 2 3 6 3" xfId="21422"/>
    <cellStyle name="Обычный 3 5 2 3 7" xfId="8749"/>
    <cellStyle name="Обычный 3 5 2 3 7 2" xfId="25646"/>
    <cellStyle name="Обычный 3 5 2 3 8" xfId="17198"/>
    <cellStyle name="Обычный 3 5 2 3 9" xfId="34095"/>
    <cellStyle name="Обычный 3 5 2 4" xfId="622"/>
    <cellStyle name="Обычный 3 5 2 4 2" xfId="1353"/>
    <cellStyle name="Обычный 3 5 2 4 2 2" xfId="2762"/>
    <cellStyle name="Обычный 3 5 2 4 2 2 2" xfId="6986"/>
    <cellStyle name="Обычный 3 5 2 4 2 2 2 2" xfId="15434"/>
    <cellStyle name="Обычный 3 5 2 4 2 2 2 2 2" xfId="32331"/>
    <cellStyle name="Обычный 3 5 2 4 2 2 2 3" xfId="23883"/>
    <cellStyle name="Обычный 3 5 2 4 2 2 3" xfId="11210"/>
    <cellStyle name="Обычный 3 5 2 4 2 2 3 2" xfId="28107"/>
    <cellStyle name="Обычный 3 5 2 4 2 2 4" xfId="19659"/>
    <cellStyle name="Обычный 3 5 2 4 2 3" xfId="4170"/>
    <cellStyle name="Обычный 3 5 2 4 2 3 2" xfId="8394"/>
    <cellStyle name="Обычный 3 5 2 4 2 3 2 2" xfId="16842"/>
    <cellStyle name="Обычный 3 5 2 4 2 3 2 2 2" xfId="33739"/>
    <cellStyle name="Обычный 3 5 2 4 2 3 2 3" xfId="25291"/>
    <cellStyle name="Обычный 3 5 2 4 2 3 3" xfId="12618"/>
    <cellStyle name="Обычный 3 5 2 4 2 3 3 2" xfId="29515"/>
    <cellStyle name="Обычный 3 5 2 4 2 3 4" xfId="21067"/>
    <cellStyle name="Обычный 3 5 2 4 2 4" xfId="5578"/>
    <cellStyle name="Обычный 3 5 2 4 2 4 2" xfId="14026"/>
    <cellStyle name="Обычный 3 5 2 4 2 4 2 2" xfId="30923"/>
    <cellStyle name="Обычный 3 5 2 4 2 4 3" xfId="22475"/>
    <cellStyle name="Обычный 3 5 2 4 2 5" xfId="9802"/>
    <cellStyle name="Обычный 3 5 2 4 2 5 2" xfId="26699"/>
    <cellStyle name="Обычный 3 5 2 4 2 6" xfId="18251"/>
    <cellStyle name="Обычный 3 5 2 4 3" xfId="2058"/>
    <cellStyle name="Обычный 3 5 2 4 3 2" xfId="6282"/>
    <cellStyle name="Обычный 3 5 2 4 3 2 2" xfId="14730"/>
    <cellStyle name="Обычный 3 5 2 4 3 2 2 2" xfId="31627"/>
    <cellStyle name="Обычный 3 5 2 4 3 2 3" xfId="23179"/>
    <cellStyle name="Обычный 3 5 2 4 3 3" xfId="10506"/>
    <cellStyle name="Обычный 3 5 2 4 3 3 2" xfId="27403"/>
    <cellStyle name="Обычный 3 5 2 4 3 4" xfId="18955"/>
    <cellStyle name="Обычный 3 5 2 4 4" xfId="3466"/>
    <cellStyle name="Обычный 3 5 2 4 4 2" xfId="7690"/>
    <cellStyle name="Обычный 3 5 2 4 4 2 2" xfId="16138"/>
    <cellStyle name="Обычный 3 5 2 4 4 2 2 2" xfId="33035"/>
    <cellStyle name="Обычный 3 5 2 4 4 2 3" xfId="24587"/>
    <cellStyle name="Обычный 3 5 2 4 4 3" xfId="11914"/>
    <cellStyle name="Обычный 3 5 2 4 4 3 2" xfId="28811"/>
    <cellStyle name="Обычный 3 5 2 4 4 4" xfId="20363"/>
    <cellStyle name="Обычный 3 5 2 4 5" xfId="4874"/>
    <cellStyle name="Обычный 3 5 2 4 5 2" xfId="13322"/>
    <cellStyle name="Обычный 3 5 2 4 5 2 2" xfId="30219"/>
    <cellStyle name="Обычный 3 5 2 4 5 3" xfId="21771"/>
    <cellStyle name="Обычный 3 5 2 4 6" xfId="9098"/>
    <cellStyle name="Обычный 3 5 2 4 6 2" xfId="25995"/>
    <cellStyle name="Обычный 3 5 2 4 7" xfId="17547"/>
    <cellStyle name="Обычный 3 5 2 4 8" xfId="34444"/>
    <cellStyle name="Обычный 3 5 2 5" xfId="1001"/>
    <cellStyle name="Обычный 3 5 2 5 2" xfId="2410"/>
    <cellStyle name="Обычный 3 5 2 5 2 2" xfId="6634"/>
    <cellStyle name="Обычный 3 5 2 5 2 2 2" xfId="15082"/>
    <cellStyle name="Обычный 3 5 2 5 2 2 2 2" xfId="31979"/>
    <cellStyle name="Обычный 3 5 2 5 2 2 3" xfId="23531"/>
    <cellStyle name="Обычный 3 5 2 5 2 3" xfId="10858"/>
    <cellStyle name="Обычный 3 5 2 5 2 3 2" xfId="27755"/>
    <cellStyle name="Обычный 3 5 2 5 2 4" xfId="19307"/>
    <cellStyle name="Обычный 3 5 2 5 3" xfId="3818"/>
    <cellStyle name="Обычный 3 5 2 5 3 2" xfId="8042"/>
    <cellStyle name="Обычный 3 5 2 5 3 2 2" xfId="16490"/>
    <cellStyle name="Обычный 3 5 2 5 3 2 2 2" xfId="33387"/>
    <cellStyle name="Обычный 3 5 2 5 3 2 3" xfId="24939"/>
    <cellStyle name="Обычный 3 5 2 5 3 3" xfId="12266"/>
    <cellStyle name="Обычный 3 5 2 5 3 3 2" xfId="29163"/>
    <cellStyle name="Обычный 3 5 2 5 3 4" xfId="20715"/>
    <cellStyle name="Обычный 3 5 2 5 4" xfId="5226"/>
    <cellStyle name="Обычный 3 5 2 5 4 2" xfId="13674"/>
    <cellStyle name="Обычный 3 5 2 5 4 2 2" xfId="30571"/>
    <cellStyle name="Обычный 3 5 2 5 4 3" xfId="22123"/>
    <cellStyle name="Обычный 3 5 2 5 5" xfId="9450"/>
    <cellStyle name="Обычный 3 5 2 5 5 2" xfId="26347"/>
    <cellStyle name="Обычный 3 5 2 5 6" xfId="17899"/>
    <cellStyle name="Обычный 3 5 2 6" xfId="1706"/>
    <cellStyle name="Обычный 3 5 2 6 2" xfId="5930"/>
    <cellStyle name="Обычный 3 5 2 6 2 2" xfId="14378"/>
    <cellStyle name="Обычный 3 5 2 6 2 2 2" xfId="31275"/>
    <cellStyle name="Обычный 3 5 2 6 2 3" xfId="22827"/>
    <cellStyle name="Обычный 3 5 2 6 3" xfId="10154"/>
    <cellStyle name="Обычный 3 5 2 6 3 2" xfId="27051"/>
    <cellStyle name="Обычный 3 5 2 6 4" xfId="18603"/>
    <cellStyle name="Обычный 3 5 2 7" xfId="3114"/>
    <cellStyle name="Обычный 3 5 2 7 2" xfId="7338"/>
    <cellStyle name="Обычный 3 5 2 7 2 2" xfId="15786"/>
    <cellStyle name="Обычный 3 5 2 7 2 2 2" xfId="32683"/>
    <cellStyle name="Обычный 3 5 2 7 2 3" xfId="24235"/>
    <cellStyle name="Обычный 3 5 2 7 3" xfId="11562"/>
    <cellStyle name="Обычный 3 5 2 7 3 2" xfId="28459"/>
    <cellStyle name="Обычный 3 5 2 7 4" xfId="20011"/>
    <cellStyle name="Обычный 3 5 2 8" xfId="4522"/>
    <cellStyle name="Обычный 3 5 2 8 2" xfId="12970"/>
    <cellStyle name="Обычный 3 5 2 8 2 2" xfId="29867"/>
    <cellStyle name="Обычный 3 5 2 8 3" xfId="21419"/>
    <cellStyle name="Обычный 3 5 2 9" xfId="8746"/>
    <cellStyle name="Обычный 3 5 2 9 2" xfId="25643"/>
    <cellStyle name="Обычный 3 5 3" xfId="221"/>
    <cellStyle name="Обычный 3 5 3 10" xfId="34096"/>
    <cellStyle name="Обычный 3 5 3 2" xfId="222"/>
    <cellStyle name="Обычный 3 5 3 2 2" xfId="627"/>
    <cellStyle name="Обычный 3 5 3 2 2 2" xfId="1358"/>
    <cellStyle name="Обычный 3 5 3 2 2 2 2" xfId="2767"/>
    <cellStyle name="Обычный 3 5 3 2 2 2 2 2" xfId="6991"/>
    <cellStyle name="Обычный 3 5 3 2 2 2 2 2 2" xfId="15439"/>
    <cellStyle name="Обычный 3 5 3 2 2 2 2 2 2 2" xfId="32336"/>
    <cellStyle name="Обычный 3 5 3 2 2 2 2 2 3" xfId="23888"/>
    <cellStyle name="Обычный 3 5 3 2 2 2 2 3" xfId="11215"/>
    <cellStyle name="Обычный 3 5 3 2 2 2 2 3 2" xfId="28112"/>
    <cellStyle name="Обычный 3 5 3 2 2 2 2 4" xfId="19664"/>
    <cellStyle name="Обычный 3 5 3 2 2 2 3" xfId="4175"/>
    <cellStyle name="Обычный 3 5 3 2 2 2 3 2" xfId="8399"/>
    <cellStyle name="Обычный 3 5 3 2 2 2 3 2 2" xfId="16847"/>
    <cellStyle name="Обычный 3 5 3 2 2 2 3 2 2 2" xfId="33744"/>
    <cellStyle name="Обычный 3 5 3 2 2 2 3 2 3" xfId="25296"/>
    <cellStyle name="Обычный 3 5 3 2 2 2 3 3" xfId="12623"/>
    <cellStyle name="Обычный 3 5 3 2 2 2 3 3 2" xfId="29520"/>
    <cellStyle name="Обычный 3 5 3 2 2 2 3 4" xfId="21072"/>
    <cellStyle name="Обычный 3 5 3 2 2 2 4" xfId="5583"/>
    <cellStyle name="Обычный 3 5 3 2 2 2 4 2" xfId="14031"/>
    <cellStyle name="Обычный 3 5 3 2 2 2 4 2 2" xfId="30928"/>
    <cellStyle name="Обычный 3 5 3 2 2 2 4 3" xfId="22480"/>
    <cellStyle name="Обычный 3 5 3 2 2 2 5" xfId="9807"/>
    <cellStyle name="Обычный 3 5 3 2 2 2 5 2" xfId="26704"/>
    <cellStyle name="Обычный 3 5 3 2 2 2 6" xfId="18256"/>
    <cellStyle name="Обычный 3 5 3 2 2 3" xfId="2063"/>
    <cellStyle name="Обычный 3 5 3 2 2 3 2" xfId="6287"/>
    <cellStyle name="Обычный 3 5 3 2 2 3 2 2" xfId="14735"/>
    <cellStyle name="Обычный 3 5 3 2 2 3 2 2 2" xfId="31632"/>
    <cellStyle name="Обычный 3 5 3 2 2 3 2 3" xfId="23184"/>
    <cellStyle name="Обычный 3 5 3 2 2 3 3" xfId="10511"/>
    <cellStyle name="Обычный 3 5 3 2 2 3 3 2" xfId="27408"/>
    <cellStyle name="Обычный 3 5 3 2 2 3 4" xfId="18960"/>
    <cellStyle name="Обычный 3 5 3 2 2 4" xfId="3471"/>
    <cellStyle name="Обычный 3 5 3 2 2 4 2" xfId="7695"/>
    <cellStyle name="Обычный 3 5 3 2 2 4 2 2" xfId="16143"/>
    <cellStyle name="Обычный 3 5 3 2 2 4 2 2 2" xfId="33040"/>
    <cellStyle name="Обычный 3 5 3 2 2 4 2 3" xfId="24592"/>
    <cellStyle name="Обычный 3 5 3 2 2 4 3" xfId="11919"/>
    <cellStyle name="Обычный 3 5 3 2 2 4 3 2" xfId="28816"/>
    <cellStyle name="Обычный 3 5 3 2 2 4 4" xfId="20368"/>
    <cellStyle name="Обычный 3 5 3 2 2 5" xfId="4879"/>
    <cellStyle name="Обычный 3 5 3 2 2 5 2" xfId="13327"/>
    <cellStyle name="Обычный 3 5 3 2 2 5 2 2" xfId="30224"/>
    <cellStyle name="Обычный 3 5 3 2 2 5 3" xfId="21776"/>
    <cellStyle name="Обычный 3 5 3 2 2 6" xfId="9103"/>
    <cellStyle name="Обычный 3 5 3 2 2 6 2" xfId="26000"/>
    <cellStyle name="Обычный 3 5 3 2 2 7" xfId="17552"/>
    <cellStyle name="Обычный 3 5 3 2 2 8" xfId="34449"/>
    <cellStyle name="Обычный 3 5 3 2 3" xfId="1006"/>
    <cellStyle name="Обычный 3 5 3 2 3 2" xfId="2415"/>
    <cellStyle name="Обычный 3 5 3 2 3 2 2" xfId="6639"/>
    <cellStyle name="Обычный 3 5 3 2 3 2 2 2" xfId="15087"/>
    <cellStyle name="Обычный 3 5 3 2 3 2 2 2 2" xfId="31984"/>
    <cellStyle name="Обычный 3 5 3 2 3 2 2 3" xfId="23536"/>
    <cellStyle name="Обычный 3 5 3 2 3 2 3" xfId="10863"/>
    <cellStyle name="Обычный 3 5 3 2 3 2 3 2" xfId="27760"/>
    <cellStyle name="Обычный 3 5 3 2 3 2 4" xfId="19312"/>
    <cellStyle name="Обычный 3 5 3 2 3 3" xfId="3823"/>
    <cellStyle name="Обычный 3 5 3 2 3 3 2" xfId="8047"/>
    <cellStyle name="Обычный 3 5 3 2 3 3 2 2" xfId="16495"/>
    <cellStyle name="Обычный 3 5 3 2 3 3 2 2 2" xfId="33392"/>
    <cellStyle name="Обычный 3 5 3 2 3 3 2 3" xfId="24944"/>
    <cellStyle name="Обычный 3 5 3 2 3 3 3" xfId="12271"/>
    <cellStyle name="Обычный 3 5 3 2 3 3 3 2" xfId="29168"/>
    <cellStyle name="Обычный 3 5 3 2 3 3 4" xfId="20720"/>
    <cellStyle name="Обычный 3 5 3 2 3 4" xfId="5231"/>
    <cellStyle name="Обычный 3 5 3 2 3 4 2" xfId="13679"/>
    <cellStyle name="Обычный 3 5 3 2 3 4 2 2" xfId="30576"/>
    <cellStyle name="Обычный 3 5 3 2 3 4 3" xfId="22128"/>
    <cellStyle name="Обычный 3 5 3 2 3 5" xfId="9455"/>
    <cellStyle name="Обычный 3 5 3 2 3 5 2" xfId="26352"/>
    <cellStyle name="Обычный 3 5 3 2 3 6" xfId="17904"/>
    <cellStyle name="Обычный 3 5 3 2 4" xfId="1711"/>
    <cellStyle name="Обычный 3 5 3 2 4 2" xfId="5935"/>
    <cellStyle name="Обычный 3 5 3 2 4 2 2" xfId="14383"/>
    <cellStyle name="Обычный 3 5 3 2 4 2 2 2" xfId="31280"/>
    <cellStyle name="Обычный 3 5 3 2 4 2 3" xfId="22832"/>
    <cellStyle name="Обычный 3 5 3 2 4 3" xfId="10159"/>
    <cellStyle name="Обычный 3 5 3 2 4 3 2" xfId="27056"/>
    <cellStyle name="Обычный 3 5 3 2 4 4" xfId="18608"/>
    <cellStyle name="Обычный 3 5 3 2 5" xfId="3119"/>
    <cellStyle name="Обычный 3 5 3 2 5 2" xfId="7343"/>
    <cellStyle name="Обычный 3 5 3 2 5 2 2" xfId="15791"/>
    <cellStyle name="Обычный 3 5 3 2 5 2 2 2" xfId="32688"/>
    <cellStyle name="Обычный 3 5 3 2 5 2 3" xfId="24240"/>
    <cellStyle name="Обычный 3 5 3 2 5 3" xfId="11567"/>
    <cellStyle name="Обычный 3 5 3 2 5 3 2" xfId="28464"/>
    <cellStyle name="Обычный 3 5 3 2 5 4" xfId="20016"/>
    <cellStyle name="Обычный 3 5 3 2 6" xfId="4527"/>
    <cellStyle name="Обычный 3 5 3 2 6 2" xfId="12975"/>
    <cellStyle name="Обычный 3 5 3 2 6 2 2" xfId="29872"/>
    <cellStyle name="Обычный 3 5 3 2 6 3" xfId="21424"/>
    <cellStyle name="Обычный 3 5 3 2 7" xfId="8751"/>
    <cellStyle name="Обычный 3 5 3 2 7 2" xfId="25648"/>
    <cellStyle name="Обычный 3 5 3 2 8" xfId="17200"/>
    <cellStyle name="Обычный 3 5 3 2 9" xfId="34097"/>
    <cellStyle name="Обычный 3 5 3 3" xfId="626"/>
    <cellStyle name="Обычный 3 5 3 3 2" xfId="1357"/>
    <cellStyle name="Обычный 3 5 3 3 2 2" xfId="2766"/>
    <cellStyle name="Обычный 3 5 3 3 2 2 2" xfId="6990"/>
    <cellStyle name="Обычный 3 5 3 3 2 2 2 2" xfId="15438"/>
    <cellStyle name="Обычный 3 5 3 3 2 2 2 2 2" xfId="32335"/>
    <cellStyle name="Обычный 3 5 3 3 2 2 2 3" xfId="23887"/>
    <cellStyle name="Обычный 3 5 3 3 2 2 3" xfId="11214"/>
    <cellStyle name="Обычный 3 5 3 3 2 2 3 2" xfId="28111"/>
    <cellStyle name="Обычный 3 5 3 3 2 2 4" xfId="19663"/>
    <cellStyle name="Обычный 3 5 3 3 2 3" xfId="4174"/>
    <cellStyle name="Обычный 3 5 3 3 2 3 2" xfId="8398"/>
    <cellStyle name="Обычный 3 5 3 3 2 3 2 2" xfId="16846"/>
    <cellStyle name="Обычный 3 5 3 3 2 3 2 2 2" xfId="33743"/>
    <cellStyle name="Обычный 3 5 3 3 2 3 2 3" xfId="25295"/>
    <cellStyle name="Обычный 3 5 3 3 2 3 3" xfId="12622"/>
    <cellStyle name="Обычный 3 5 3 3 2 3 3 2" xfId="29519"/>
    <cellStyle name="Обычный 3 5 3 3 2 3 4" xfId="21071"/>
    <cellStyle name="Обычный 3 5 3 3 2 4" xfId="5582"/>
    <cellStyle name="Обычный 3 5 3 3 2 4 2" xfId="14030"/>
    <cellStyle name="Обычный 3 5 3 3 2 4 2 2" xfId="30927"/>
    <cellStyle name="Обычный 3 5 3 3 2 4 3" xfId="22479"/>
    <cellStyle name="Обычный 3 5 3 3 2 5" xfId="9806"/>
    <cellStyle name="Обычный 3 5 3 3 2 5 2" xfId="26703"/>
    <cellStyle name="Обычный 3 5 3 3 2 6" xfId="18255"/>
    <cellStyle name="Обычный 3 5 3 3 3" xfId="2062"/>
    <cellStyle name="Обычный 3 5 3 3 3 2" xfId="6286"/>
    <cellStyle name="Обычный 3 5 3 3 3 2 2" xfId="14734"/>
    <cellStyle name="Обычный 3 5 3 3 3 2 2 2" xfId="31631"/>
    <cellStyle name="Обычный 3 5 3 3 3 2 3" xfId="23183"/>
    <cellStyle name="Обычный 3 5 3 3 3 3" xfId="10510"/>
    <cellStyle name="Обычный 3 5 3 3 3 3 2" xfId="27407"/>
    <cellStyle name="Обычный 3 5 3 3 3 4" xfId="18959"/>
    <cellStyle name="Обычный 3 5 3 3 4" xfId="3470"/>
    <cellStyle name="Обычный 3 5 3 3 4 2" xfId="7694"/>
    <cellStyle name="Обычный 3 5 3 3 4 2 2" xfId="16142"/>
    <cellStyle name="Обычный 3 5 3 3 4 2 2 2" xfId="33039"/>
    <cellStyle name="Обычный 3 5 3 3 4 2 3" xfId="24591"/>
    <cellStyle name="Обычный 3 5 3 3 4 3" xfId="11918"/>
    <cellStyle name="Обычный 3 5 3 3 4 3 2" xfId="28815"/>
    <cellStyle name="Обычный 3 5 3 3 4 4" xfId="20367"/>
    <cellStyle name="Обычный 3 5 3 3 5" xfId="4878"/>
    <cellStyle name="Обычный 3 5 3 3 5 2" xfId="13326"/>
    <cellStyle name="Обычный 3 5 3 3 5 2 2" xfId="30223"/>
    <cellStyle name="Обычный 3 5 3 3 5 3" xfId="21775"/>
    <cellStyle name="Обычный 3 5 3 3 6" xfId="9102"/>
    <cellStyle name="Обычный 3 5 3 3 6 2" xfId="25999"/>
    <cellStyle name="Обычный 3 5 3 3 7" xfId="17551"/>
    <cellStyle name="Обычный 3 5 3 3 8" xfId="34448"/>
    <cellStyle name="Обычный 3 5 3 4" xfId="1005"/>
    <cellStyle name="Обычный 3 5 3 4 2" xfId="2414"/>
    <cellStyle name="Обычный 3 5 3 4 2 2" xfId="6638"/>
    <cellStyle name="Обычный 3 5 3 4 2 2 2" xfId="15086"/>
    <cellStyle name="Обычный 3 5 3 4 2 2 2 2" xfId="31983"/>
    <cellStyle name="Обычный 3 5 3 4 2 2 3" xfId="23535"/>
    <cellStyle name="Обычный 3 5 3 4 2 3" xfId="10862"/>
    <cellStyle name="Обычный 3 5 3 4 2 3 2" xfId="27759"/>
    <cellStyle name="Обычный 3 5 3 4 2 4" xfId="19311"/>
    <cellStyle name="Обычный 3 5 3 4 3" xfId="3822"/>
    <cellStyle name="Обычный 3 5 3 4 3 2" xfId="8046"/>
    <cellStyle name="Обычный 3 5 3 4 3 2 2" xfId="16494"/>
    <cellStyle name="Обычный 3 5 3 4 3 2 2 2" xfId="33391"/>
    <cellStyle name="Обычный 3 5 3 4 3 2 3" xfId="24943"/>
    <cellStyle name="Обычный 3 5 3 4 3 3" xfId="12270"/>
    <cellStyle name="Обычный 3 5 3 4 3 3 2" xfId="29167"/>
    <cellStyle name="Обычный 3 5 3 4 3 4" xfId="20719"/>
    <cellStyle name="Обычный 3 5 3 4 4" xfId="5230"/>
    <cellStyle name="Обычный 3 5 3 4 4 2" xfId="13678"/>
    <cellStyle name="Обычный 3 5 3 4 4 2 2" xfId="30575"/>
    <cellStyle name="Обычный 3 5 3 4 4 3" xfId="22127"/>
    <cellStyle name="Обычный 3 5 3 4 5" xfId="9454"/>
    <cellStyle name="Обычный 3 5 3 4 5 2" xfId="26351"/>
    <cellStyle name="Обычный 3 5 3 4 6" xfId="17903"/>
    <cellStyle name="Обычный 3 5 3 5" xfId="1710"/>
    <cellStyle name="Обычный 3 5 3 5 2" xfId="5934"/>
    <cellStyle name="Обычный 3 5 3 5 2 2" xfId="14382"/>
    <cellStyle name="Обычный 3 5 3 5 2 2 2" xfId="31279"/>
    <cellStyle name="Обычный 3 5 3 5 2 3" xfId="22831"/>
    <cellStyle name="Обычный 3 5 3 5 3" xfId="10158"/>
    <cellStyle name="Обычный 3 5 3 5 3 2" xfId="27055"/>
    <cellStyle name="Обычный 3 5 3 5 4" xfId="18607"/>
    <cellStyle name="Обычный 3 5 3 6" xfId="3118"/>
    <cellStyle name="Обычный 3 5 3 6 2" xfId="7342"/>
    <cellStyle name="Обычный 3 5 3 6 2 2" xfId="15790"/>
    <cellStyle name="Обычный 3 5 3 6 2 2 2" xfId="32687"/>
    <cellStyle name="Обычный 3 5 3 6 2 3" xfId="24239"/>
    <cellStyle name="Обычный 3 5 3 6 3" xfId="11566"/>
    <cellStyle name="Обычный 3 5 3 6 3 2" xfId="28463"/>
    <cellStyle name="Обычный 3 5 3 6 4" xfId="20015"/>
    <cellStyle name="Обычный 3 5 3 7" xfId="4526"/>
    <cellStyle name="Обычный 3 5 3 7 2" xfId="12974"/>
    <cellStyle name="Обычный 3 5 3 7 2 2" xfId="29871"/>
    <cellStyle name="Обычный 3 5 3 7 3" xfId="21423"/>
    <cellStyle name="Обычный 3 5 3 8" xfId="8750"/>
    <cellStyle name="Обычный 3 5 3 8 2" xfId="25647"/>
    <cellStyle name="Обычный 3 5 3 9" xfId="17199"/>
    <cellStyle name="Обычный 3 5 4" xfId="223"/>
    <cellStyle name="Обычный 3 5 4 2" xfId="628"/>
    <cellStyle name="Обычный 3 5 4 2 2" xfId="1359"/>
    <cellStyle name="Обычный 3 5 4 2 2 2" xfId="2768"/>
    <cellStyle name="Обычный 3 5 4 2 2 2 2" xfId="6992"/>
    <cellStyle name="Обычный 3 5 4 2 2 2 2 2" xfId="15440"/>
    <cellStyle name="Обычный 3 5 4 2 2 2 2 2 2" xfId="32337"/>
    <cellStyle name="Обычный 3 5 4 2 2 2 2 3" xfId="23889"/>
    <cellStyle name="Обычный 3 5 4 2 2 2 3" xfId="11216"/>
    <cellStyle name="Обычный 3 5 4 2 2 2 3 2" xfId="28113"/>
    <cellStyle name="Обычный 3 5 4 2 2 2 4" xfId="19665"/>
    <cellStyle name="Обычный 3 5 4 2 2 3" xfId="4176"/>
    <cellStyle name="Обычный 3 5 4 2 2 3 2" xfId="8400"/>
    <cellStyle name="Обычный 3 5 4 2 2 3 2 2" xfId="16848"/>
    <cellStyle name="Обычный 3 5 4 2 2 3 2 2 2" xfId="33745"/>
    <cellStyle name="Обычный 3 5 4 2 2 3 2 3" xfId="25297"/>
    <cellStyle name="Обычный 3 5 4 2 2 3 3" xfId="12624"/>
    <cellStyle name="Обычный 3 5 4 2 2 3 3 2" xfId="29521"/>
    <cellStyle name="Обычный 3 5 4 2 2 3 4" xfId="21073"/>
    <cellStyle name="Обычный 3 5 4 2 2 4" xfId="5584"/>
    <cellStyle name="Обычный 3 5 4 2 2 4 2" xfId="14032"/>
    <cellStyle name="Обычный 3 5 4 2 2 4 2 2" xfId="30929"/>
    <cellStyle name="Обычный 3 5 4 2 2 4 3" xfId="22481"/>
    <cellStyle name="Обычный 3 5 4 2 2 5" xfId="9808"/>
    <cellStyle name="Обычный 3 5 4 2 2 5 2" xfId="26705"/>
    <cellStyle name="Обычный 3 5 4 2 2 6" xfId="18257"/>
    <cellStyle name="Обычный 3 5 4 2 3" xfId="2064"/>
    <cellStyle name="Обычный 3 5 4 2 3 2" xfId="6288"/>
    <cellStyle name="Обычный 3 5 4 2 3 2 2" xfId="14736"/>
    <cellStyle name="Обычный 3 5 4 2 3 2 2 2" xfId="31633"/>
    <cellStyle name="Обычный 3 5 4 2 3 2 3" xfId="23185"/>
    <cellStyle name="Обычный 3 5 4 2 3 3" xfId="10512"/>
    <cellStyle name="Обычный 3 5 4 2 3 3 2" xfId="27409"/>
    <cellStyle name="Обычный 3 5 4 2 3 4" xfId="18961"/>
    <cellStyle name="Обычный 3 5 4 2 4" xfId="3472"/>
    <cellStyle name="Обычный 3 5 4 2 4 2" xfId="7696"/>
    <cellStyle name="Обычный 3 5 4 2 4 2 2" xfId="16144"/>
    <cellStyle name="Обычный 3 5 4 2 4 2 2 2" xfId="33041"/>
    <cellStyle name="Обычный 3 5 4 2 4 2 3" xfId="24593"/>
    <cellStyle name="Обычный 3 5 4 2 4 3" xfId="11920"/>
    <cellStyle name="Обычный 3 5 4 2 4 3 2" xfId="28817"/>
    <cellStyle name="Обычный 3 5 4 2 4 4" xfId="20369"/>
    <cellStyle name="Обычный 3 5 4 2 5" xfId="4880"/>
    <cellStyle name="Обычный 3 5 4 2 5 2" xfId="13328"/>
    <cellStyle name="Обычный 3 5 4 2 5 2 2" xfId="30225"/>
    <cellStyle name="Обычный 3 5 4 2 5 3" xfId="21777"/>
    <cellStyle name="Обычный 3 5 4 2 6" xfId="9104"/>
    <cellStyle name="Обычный 3 5 4 2 6 2" xfId="26001"/>
    <cellStyle name="Обычный 3 5 4 2 7" xfId="17553"/>
    <cellStyle name="Обычный 3 5 4 2 8" xfId="34450"/>
    <cellStyle name="Обычный 3 5 4 3" xfId="1007"/>
    <cellStyle name="Обычный 3 5 4 3 2" xfId="2416"/>
    <cellStyle name="Обычный 3 5 4 3 2 2" xfId="6640"/>
    <cellStyle name="Обычный 3 5 4 3 2 2 2" xfId="15088"/>
    <cellStyle name="Обычный 3 5 4 3 2 2 2 2" xfId="31985"/>
    <cellStyle name="Обычный 3 5 4 3 2 2 3" xfId="23537"/>
    <cellStyle name="Обычный 3 5 4 3 2 3" xfId="10864"/>
    <cellStyle name="Обычный 3 5 4 3 2 3 2" xfId="27761"/>
    <cellStyle name="Обычный 3 5 4 3 2 4" xfId="19313"/>
    <cellStyle name="Обычный 3 5 4 3 3" xfId="3824"/>
    <cellStyle name="Обычный 3 5 4 3 3 2" xfId="8048"/>
    <cellStyle name="Обычный 3 5 4 3 3 2 2" xfId="16496"/>
    <cellStyle name="Обычный 3 5 4 3 3 2 2 2" xfId="33393"/>
    <cellStyle name="Обычный 3 5 4 3 3 2 3" xfId="24945"/>
    <cellStyle name="Обычный 3 5 4 3 3 3" xfId="12272"/>
    <cellStyle name="Обычный 3 5 4 3 3 3 2" xfId="29169"/>
    <cellStyle name="Обычный 3 5 4 3 3 4" xfId="20721"/>
    <cellStyle name="Обычный 3 5 4 3 4" xfId="5232"/>
    <cellStyle name="Обычный 3 5 4 3 4 2" xfId="13680"/>
    <cellStyle name="Обычный 3 5 4 3 4 2 2" xfId="30577"/>
    <cellStyle name="Обычный 3 5 4 3 4 3" xfId="22129"/>
    <cellStyle name="Обычный 3 5 4 3 5" xfId="9456"/>
    <cellStyle name="Обычный 3 5 4 3 5 2" xfId="26353"/>
    <cellStyle name="Обычный 3 5 4 3 6" xfId="17905"/>
    <cellStyle name="Обычный 3 5 4 4" xfId="1712"/>
    <cellStyle name="Обычный 3 5 4 4 2" xfId="5936"/>
    <cellStyle name="Обычный 3 5 4 4 2 2" xfId="14384"/>
    <cellStyle name="Обычный 3 5 4 4 2 2 2" xfId="31281"/>
    <cellStyle name="Обычный 3 5 4 4 2 3" xfId="22833"/>
    <cellStyle name="Обычный 3 5 4 4 3" xfId="10160"/>
    <cellStyle name="Обычный 3 5 4 4 3 2" xfId="27057"/>
    <cellStyle name="Обычный 3 5 4 4 4" xfId="18609"/>
    <cellStyle name="Обычный 3 5 4 5" xfId="3120"/>
    <cellStyle name="Обычный 3 5 4 5 2" xfId="7344"/>
    <cellStyle name="Обычный 3 5 4 5 2 2" xfId="15792"/>
    <cellStyle name="Обычный 3 5 4 5 2 2 2" xfId="32689"/>
    <cellStyle name="Обычный 3 5 4 5 2 3" xfId="24241"/>
    <cellStyle name="Обычный 3 5 4 5 3" xfId="11568"/>
    <cellStyle name="Обычный 3 5 4 5 3 2" xfId="28465"/>
    <cellStyle name="Обычный 3 5 4 5 4" xfId="20017"/>
    <cellStyle name="Обычный 3 5 4 6" xfId="4528"/>
    <cellStyle name="Обычный 3 5 4 6 2" xfId="12976"/>
    <cellStyle name="Обычный 3 5 4 6 2 2" xfId="29873"/>
    <cellStyle name="Обычный 3 5 4 6 3" xfId="21425"/>
    <cellStyle name="Обычный 3 5 4 7" xfId="8752"/>
    <cellStyle name="Обычный 3 5 4 7 2" xfId="25649"/>
    <cellStyle name="Обычный 3 5 4 8" xfId="17201"/>
    <cellStyle name="Обычный 3 5 4 9" xfId="34098"/>
    <cellStyle name="Обычный 3 5 5" xfId="621"/>
    <cellStyle name="Обычный 3 5 5 2" xfId="1352"/>
    <cellStyle name="Обычный 3 5 5 2 2" xfId="2761"/>
    <cellStyle name="Обычный 3 5 5 2 2 2" xfId="6985"/>
    <cellStyle name="Обычный 3 5 5 2 2 2 2" xfId="15433"/>
    <cellStyle name="Обычный 3 5 5 2 2 2 2 2" xfId="32330"/>
    <cellStyle name="Обычный 3 5 5 2 2 2 3" xfId="23882"/>
    <cellStyle name="Обычный 3 5 5 2 2 3" xfId="11209"/>
    <cellStyle name="Обычный 3 5 5 2 2 3 2" xfId="28106"/>
    <cellStyle name="Обычный 3 5 5 2 2 4" xfId="19658"/>
    <cellStyle name="Обычный 3 5 5 2 3" xfId="4169"/>
    <cellStyle name="Обычный 3 5 5 2 3 2" xfId="8393"/>
    <cellStyle name="Обычный 3 5 5 2 3 2 2" xfId="16841"/>
    <cellStyle name="Обычный 3 5 5 2 3 2 2 2" xfId="33738"/>
    <cellStyle name="Обычный 3 5 5 2 3 2 3" xfId="25290"/>
    <cellStyle name="Обычный 3 5 5 2 3 3" xfId="12617"/>
    <cellStyle name="Обычный 3 5 5 2 3 3 2" xfId="29514"/>
    <cellStyle name="Обычный 3 5 5 2 3 4" xfId="21066"/>
    <cellStyle name="Обычный 3 5 5 2 4" xfId="5577"/>
    <cellStyle name="Обычный 3 5 5 2 4 2" xfId="14025"/>
    <cellStyle name="Обычный 3 5 5 2 4 2 2" xfId="30922"/>
    <cellStyle name="Обычный 3 5 5 2 4 3" xfId="22474"/>
    <cellStyle name="Обычный 3 5 5 2 5" xfId="9801"/>
    <cellStyle name="Обычный 3 5 5 2 5 2" xfId="26698"/>
    <cellStyle name="Обычный 3 5 5 2 6" xfId="18250"/>
    <cellStyle name="Обычный 3 5 5 3" xfId="2057"/>
    <cellStyle name="Обычный 3 5 5 3 2" xfId="6281"/>
    <cellStyle name="Обычный 3 5 5 3 2 2" xfId="14729"/>
    <cellStyle name="Обычный 3 5 5 3 2 2 2" xfId="31626"/>
    <cellStyle name="Обычный 3 5 5 3 2 3" xfId="23178"/>
    <cellStyle name="Обычный 3 5 5 3 3" xfId="10505"/>
    <cellStyle name="Обычный 3 5 5 3 3 2" xfId="27402"/>
    <cellStyle name="Обычный 3 5 5 3 4" xfId="18954"/>
    <cellStyle name="Обычный 3 5 5 4" xfId="3465"/>
    <cellStyle name="Обычный 3 5 5 4 2" xfId="7689"/>
    <cellStyle name="Обычный 3 5 5 4 2 2" xfId="16137"/>
    <cellStyle name="Обычный 3 5 5 4 2 2 2" xfId="33034"/>
    <cellStyle name="Обычный 3 5 5 4 2 3" xfId="24586"/>
    <cellStyle name="Обычный 3 5 5 4 3" xfId="11913"/>
    <cellStyle name="Обычный 3 5 5 4 3 2" xfId="28810"/>
    <cellStyle name="Обычный 3 5 5 4 4" xfId="20362"/>
    <cellStyle name="Обычный 3 5 5 5" xfId="4873"/>
    <cellStyle name="Обычный 3 5 5 5 2" xfId="13321"/>
    <cellStyle name="Обычный 3 5 5 5 2 2" xfId="30218"/>
    <cellStyle name="Обычный 3 5 5 5 3" xfId="21770"/>
    <cellStyle name="Обычный 3 5 5 6" xfId="9097"/>
    <cellStyle name="Обычный 3 5 5 6 2" xfId="25994"/>
    <cellStyle name="Обычный 3 5 5 7" xfId="17546"/>
    <cellStyle name="Обычный 3 5 5 8" xfId="34443"/>
    <cellStyle name="Обычный 3 5 6" xfId="1000"/>
    <cellStyle name="Обычный 3 5 6 2" xfId="2409"/>
    <cellStyle name="Обычный 3 5 6 2 2" xfId="6633"/>
    <cellStyle name="Обычный 3 5 6 2 2 2" xfId="15081"/>
    <cellStyle name="Обычный 3 5 6 2 2 2 2" xfId="31978"/>
    <cellStyle name="Обычный 3 5 6 2 2 3" xfId="23530"/>
    <cellStyle name="Обычный 3 5 6 2 3" xfId="10857"/>
    <cellStyle name="Обычный 3 5 6 2 3 2" xfId="27754"/>
    <cellStyle name="Обычный 3 5 6 2 4" xfId="19306"/>
    <cellStyle name="Обычный 3 5 6 3" xfId="3817"/>
    <cellStyle name="Обычный 3 5 6 3 2" xfId="8041"/>
    <cellStyle name="Обычный 3 5 6 3 2 2" xfId="16489"/>
    <cellStyle name="Обычный 3 5 6 3 2 2 2" xfId="33386"/>
    <cellStyle name="Обычный 3 5 6 3 2 3" xfId="24938"/>
    <cellStyle name="Обычный 3 5 6 3 3" xfId="12265"/>
    <cellStyle name="Обычный 3 5 6 3 3 2" xfId="29162"/>
    <cellStyle name="Обычный 3 5 6 3 4" xfId="20714"/>
    <cellStyle name="Обычный 3 5 6 4" xfId="5225"/>
    <cellStyle name="Обычный 3 5 6 4 2" xfId="13673"/>
    <cellStyle name="Обычный 3 5 6 4 2 2" xfId="30570"/>
    <cellStyle name="Обычный 3 5 6 4 3" xfId="22122"/>
    <cellStyle name="Обычный 3 5 6 5" xfId="9449"/>
    <cellStyle name="Обычный 3 5 6 5 2" xfId="26346"/>
    <cellStyle name="Обычный 3 5 6 6" xfId="17898"/>
    <cellStyle name="Обычный 3 5 7" xfId="1705"/>
    <cellStyle name="Обычный 3 5 7 2" xfId="5929"/>
    <cellStyle name="Обычный 3 5 7 2 2" xfId="14377"/>
    <cellStyle name="Обычный 3 5 7 2 2 2" xfId="31274"/>
    <cellStyle name="Обычный 3 5 7 2 3" xfId="22826"/>
    <cellStyle name="Обычный 3 5 7 3" xfId="10153"/>
    <cellStyle name="Обычный 3 5 7 3 2" xfId="27050"/>
    <cellStyle name="Обычный 3 5 7 4" xfId="18602"/>
    <cellStyle name="Обычный 3 5 8" xfId="3113"/>
    <cellStyle name="Обычный 3 5 8 2" xfId="7337"/>
    <cellStyle name="Обычный 3 5 8 2 2" xfId="15785"/>
    <cellStyle name="Обычный 3 5 8 2 2 2" xfId="32682"/>
    <cellStyle name="Обычный 3 5 8 2 3" xfId="24234"/>
    <cellStyle name="Обычный 3 5 8 3" xfId="11561"/>
    <cellStyle name="Обычный 3 5 8 3 2" xfId="28458"/>
    <cellStyle name="Обычный 3 5 8 4" xfId="20010"/>
    <cellStyle name="Обычный 3 5 9" xfId="4521"/>
    <cellStyle name="Обычный 3 5 9 2" xfId="12969"/>
    <cellStyle name="Обычный 3 5 9 2 2" xfId="29866"/>
    <cellStyle name="Обычный 3 5 9 3" xfId="21418"/>
    <cellStyle name="Обычный 3 6" xfId="224"/>
    <cellStyle name="Обычный 3 6 10" xfId="8753"/>
    <cellStyle name="Обычный 3 6 10 2" xfId="25650"/>
    <cellStyle name="Обычный 3 6 11" xfId="17202"/>
    <cellStyle name="Обычный 3 6 12" xfId="34099"/>
    <cellStyle name="Обычный 3 6 2" xfId="225"/>
    <cellStyle name="Обычный 3 6 2 10" xfId="17203"/>
    <cellStyle name="Обычный 3 6 2 11" xfId="34100"/>
    <cellStyle name="Обычный 3 6 2 2" xfId="226"/>
    <cellStyle name="Обычный 3 6 2 2 10" xfId="34101"/>
    <cellStyle name="Обычный 3 6 2 2 2" xfId="227"/>
    <cellStyle name="Обычный 3 6 2 2 2 2" xfId="632"/>
    <cellStyle name="Обычный 3 6 2 2 2 2 2" xfId="1363"/>
    <cellStyle name="Обычный 3 6 2 2 2 2 2 2" xfId="2772"/>
    <cellStyle name="Обычный 3 6 2 2 2 2 2 2 2" xfId="6996"/>
    <cellStyle name="Обычный 3 6 2 2 2 2 2 2 2 2" xfId="15444"/>
    <cellStyle name="Обычный 3 6 2 2 2 2 2 2 2 2 2" xfId="32341"/>
    <cellStyle name="Обычный 3 6 2 2 2 2 2 2 2 3" xfId="23893"/>
    <cellStyle name="Обычный 3 6 2 2 2 2 2 2 3" xfId="11220"/>
    <cellStyle name="Обычный 3 6 2 2 2 2 2 2 3 2" xfId="28117"/>
    <cellStyle name="Обычный 3 6 2 2 2 2 2 2 4" xfId="19669"/>
    <cellStyle name="Обычный 3 6 2 2 2 2 2 3" xfId="4180"/>
    <cellStyle name="Обычный 3 6 2 2 2 2 2 3 2" xfId="8404"/>
    <cellStyle name="Обычный 3 6 2 2 2 2 2 3 2 2" xfId="16852"/>
    <cellStyle name="Обычный 3 6 2 2 2 2 2 3 2 2 2" xfId="33749"/>
    <cellStyle name="Обычный 3 6 2 2 2 2 2 3 2 3" xfId="25301"/>
    <cellStyle name="Обычный 3 6 2 2 2 2 2 3 3" xfId="12628"/>
    <cellStyle name="Обычный 3 6 2 2 2 2 2 3 3 2" xfId="29525"/>
    <cellStyle name="Обычный 3 6 2 2 2 2 2 3 4" xfId="21077"/>
    <cellStyle name="Обычный 3 6 2 2 2 2 2 4" xfId="5588"/>
    <cellStyle name="Обычный 3 6 2 2 2 2 2 4 2" xfId="14036"/>
    <cellStyle name="Обычный 3 6 2 2 2 2 2 4 2 2" xfId="30933"/>
    <cellStyle name="Обычный 3 6 2 2 2 2 2 4 3" xfId="22485"/>
    <cellStyle name="Обычный 3 6 2 2 2 2 2 5" xfId="9812"/>
    <cellStyle name="Обычный 3 6 2 2 2 2 2 5 2" xfId="26709"/>
    <cellStyle name="Обычный 3 6 2 2 2 2 2 6" xfId="18261"/>
    <cellStyle name="Обычный 3 6 2 2 2 2 3" xfId="2068"/>
    <cellStyle name="Обычный 3 6 2 2 2 2 3 2" xfId="6292"/>
    <cellStyle name="Обычный 3 6 2 2 2 2 3 2 2" xfId="14740"/>
    <cellStyle name="Обычный 3 6 2 2 2 2 3 2 2 2" xfId="31637"/>
    <cellStyle name="Обычный 3 6 2 2 2 2 3 2 3" xfId="23189"/>
    <cellStyle name="Обычный 3 6 2 2 2 2 3 3" xfId="10516"/>
    <cellStyle name="Обычный 3 6 2 2 2 2 3 3 2" xfId="27413"/>
    <cellStyle name="Обычный 3 6 2 2 2 2 3 4" xfId="18965"/>
    <cellStyle name="Обычный 3 6 2 2 2 2 4" xfId="3476"/>
    <cellStyle name="Обычный 3 6 2 2 2 2 4 2" xfId="7700"/>
    <cellStyle name="Обычный 3 6 2 2 2 2 4 2 2" xfId="16148"/>
    <cellStyle name="Обычный 3 6 2 2 2 2 4 2 2 2" xfId="33045"/>
    <cellStyle name="Обычный 3 6 2 2 2 2 4 2 3" xfId="24597"/>
    <cellStyle name="Обычный 3 6 2 2 2 2 4 3" xfId="11924"/>
    <cellStyle name="Обычный 3 6 2 2 2 2 4 3 2" xfId="28821"/>
    <cellStyle name="Обычный 3 6 2 2 2 2 4 4" xfId="20373"/>
    <cellStyle name="Обычный 3 6 2 2 2 2 5" xfId="4884"/>
    <cellStyle name="Обычный 3 6 2 2 2 2 5 2" xfId="13332"/>
    <cellStyle name="Обычный 3 6 2 2 2 2 5 2 2" xfId="30229"/>
    <cellStyle name="Обычный 3 6 2 2 2 2 5 3" xfId="21781"/>
    <cellStyle name="Обычный 3 6 2 2 2 2 6" xfId="9108"/>
    <cellStyle name="Обычный 3 6 2 2 2 2 6 2" xfId="26005"/>
    <cellStyle name="Обычный 3 6 2 2 2 2 7" xfId="17557"/>
    <cellStyle name="Обычный 3 6 2 2 2 2 8" xfId="34454"/>
    <cellStyle name="Обычный 3 6 2 2 2 3" xfId="1011"/>
    <cellStyle name="Обычный 3 6 2 2 2 3 2" xfId="2420"/>
    <cellStyle name="Обычный 3 6 2 2 2 3 2 2" xfId="6644"/>
    <cellStyle name="Обычный 3 6 2 2 2 3 2 2 2" xfId="15092"/>
    <cellStyle name="Обычный 3 6 2 2 2 3 2 2 2 2" xfId="31989"/>
    <cellStyle name="Обычный 3 6 2 2 2 3 2 2 3" xfId="23541"/>
    <cellStyle name="Обычный 3 6 2 2 2 3 2 3" xfId="10868"/>
    <cellStyle name="Обычный 3 6 2 2 2 3 2 3 2" xfId="27765"/>
    <cellStyle name="Обычный 3 6 2 2 2 3 2 4" xfId="19317"/>
    <cellStyle name="Обычный 3 6 2 2 2 3 3" xfId="3828"/>
    <cellStyle name="Обычный 3 6 2 2 2 3 3 2" xfId="8052"/>
    <cellStyle name="Обычный 3 6 2 2 2 3 3 2 2" xfId="16500"/>
    <cellStyle name="Обычный 3 6 2 2 2 3 3 2 2 2" xfId="33397"/>
    <cellStyle name="Обычный 3 6 2 2 2 3 3 2 3" xfId="24949"/>
    <cellStyle name="Обычный 3 6 2 2 2 3 3 3" xfId="12276"/>
    <cellStyle name="Обычный 3 6 2 2 2 3 3 3 2" xfId="29173"/>
    <cellStyle name="Обычный 3 6 2 2 2 3 3 4" xfId="20725"/>
    <cellStyle name="Обычный 3 6 2 2 2 3 4" xfId="5236"/>
    <cellStyle name="Обычный 3 6 2 2 2 3 4 2" xfId="13684"/>
    <cellStyle name="Обычный 3 6 2 2 2 3 4 2 2" xfId="30581"/>
    <cellStyle name="Обычный 3 6 2 2 2 3 4 3" xfId="22133"/>
    <cellStyle name="Обычный 3 6 2 2 2 3 5" xfId="9460"/>
    <cellStyle name="Обычный 3 6 2 2 2 3 5 2" xfId="26357"/>
    <cellStyle name="Обычный 3 6 2 2 2 3 6" xfId="17909"/>
    <cellStyle name="Обычный 3 6 2 2 2 4" xfId="1716"/>
    <cellStyle name="Обычный 3 6 2 2 2 4 2" xfId="5940"/>
    <cellStyle name="Обычный 3 6 2 2 2 4 2 2" xfId="14388"/>
    <cellStyle name="Обычный 3 6 2 2 2 4 2 2 2" xfId="31285"/>
    <cellStyle name="Обычный 3 6 2 2 2 4 2 3" xfId="22837"/>
    <cellStyle name="Обычный 3 6 2 2 2 4 3" xfId="10164"/>
    <cellStyle name="Обычный 3 6 2 2 2 4 3 2" xfId="27061"/>
    <cellStyle name="Обычный 3 6 2 2 2 4 4" xfId="18613"/>
    <cellStyle name="Обычный 3 6 2 2 2 5" xfId="3124"/>
    <cellStyle name="Обычный 3 6 2 2 2 5 2" xfId="7348"/>
    <cellStyle name="Обычный 3 6 2 2 2 5 2 2" xfId="15796"/>
    <cellStyle name="Обычный 3 6 2 2 2 5 2 2 2" xfId="32693"/>
    <cellStyle name="Обычный 3 6 2 2 2 5 2 3" xfId="24245"/>
    <cellStyle name="Обычный 3 6 2 2 2 5 3" xfId="11572"/>
    <cellStyle name="Обычный 3 6 2 2 2 5 3 2" xfId="28469"/>
    <cellStyle name="Обычный 3 6 2 2 2 5 4" xfId="20021"/>
    <cellStyle name="Обычный 3 6 2 2 2 6" xfId="4532"/>
    <cellStyle name="Обычный 3 6 2 2 2 6 2" xfId="12980"/>
    <cellStyle name="Обычный 3 6 2 2 2 6 2 2" xfId="29877"/>
    <cellStyle name="Обычный 3 6 2 2 2 6 3" xfId="21429"/>
    <cellStyle name="Обычный 3 6 2 2 2 7" xfId="8756"/>
    <cellStyle name="Обычный 3 6 2 2 2 7 2" xfId="25653"/>
    <cellStyle name="Обычный 3 6 2 2 2 8" xfId="17205"/>
    <cellStyle name="Обычный 3 6 2 2 2 9" xfId="34102"/>
    <cellStyle name="Обычный 3 6 2 2 3" xfId="631"/>
    <cellStyle name="Обычный 3 6 2 2 3 2" xfId="1362"/>
    <cellStyle name="Обычный 3 6 2 2 3 2 2" xfId="2771"/>
    <cellStyle name="Обычный 3 6 2 2 3 2 2 2" xfId="6995"/>
    <cellStyle name="Обычный 3 6 2 2 3 2 2 2 2" xfId="15443"/>
    <cellStyle name="Обычный 3 6 2 2 3 2 2 2 2 2" xfId="32340"/>
    <cellStyle name="Обычный 3 6 2 2 3 2 2 2 3" xfId="23892"/>
    <cellStyle name="Обычный 3 6 2 2 3 2 2 3" xfId="11219"/>
    <cellStyle name="Обычный 3 6 2 2 3 2 2 3 2" xfId="28116"/>
    <cellStyle name="Обычный 3 6 2 2 3 2 2 4" xfId="19668"/>
    <cellStyle name="Обычный 3 6 2 2 3 2 3" xfId="4179"/>
    <cellStyle name="Обычный 3 6 2 2 3 2 3 2" xfId="8403"/>
    <cellStyle name="Обычный 3 6 2 2 3 2 3 2 2" xfId="16851"/>
    <cellStyle name="Обычный 3 6 2 2 3 2 3 2 2 2" xfId="33748"/>
    <cellStyle name="Обычный 3 6 2 2 3 2 3 2 3" xfId="25300"/>
    <cellStyle name="Обычный 3 6 2 2 3 2 3 3" xfId="12627"/>
    <cellStyle name="Обычный 3 6 2 2 3 2 3 3 2" xfId="29524"/>
    <cellStyle name="Обычный 3 6 2 2 3 2 3 4" xfId="21076"/>
    <cellStyle name="Обычный 3 6 2 2 3 2 4" xfId="5587"/>
    <cellStyle name="Обычный 3 6 2 2 3 2 4 2" xfId="14035"/>
    <cellStyle name="Обычный 3 6 2 2 3 2 4 2 2" xfId="30932"/>
    <cellStyle name="Обычный 3 6 2 2 3 2 4 3" xfId="22484"/>
    <cellStyle name="Обычный 3 6 2 2 3 2 5" xfId="9811"/>
    <cellStyle name="Обычный 3 6 2 2 3 2 5 2" xfId="26708"/>
    <cellStyle name="Обычный 3 6 2 2 3 2 6" xfId="18260"/>
    <cellStyle name="Обычный 3 6 2 2 3 3" xfId="2067"/>
    <cellStyle name="Обычный 3 6 2 2 3 3 2" xfId="6291"/>
    <cellStyle name="Обычный 3 6 2 2 3 3 2 2" xfId="14739"/>
    <cellStyle name="Обычный 3 6 2 2 3 3 2 2 2" xfId="31636"/>
    <cellStyle name="Обычный 3 6 2 2 3 3 2 3" xfId="23188"/>
    <cellStyle name="Обычный 3 6 2 2 3 3 3" xfId="10515"/>
    <cellStyle name="Обычный 3 6 2 2 3 3 3 2" xfId="27412"/>
    <cellStyle name="Обычный 3 6 2 2 3 3 4" xfId="18964"/>
    <cellStyle name="Обычный 3 6 2 2 3 4" xfId="3475"/>
    <cellStyle name="Обычный 3 6 2 2 3 4 2" xfId="7699"/>
    <cellStyle name="Обычный 3 6 2 2 3 4 2 2" xfId="16147"/>
    <cellStyle name="Обычный 3 6 2 2 3 4 2 2 2" xfId="33044"/>
    <cellStyle name="Обычный 3 6 2 2 3 4 2 3" xfId="24596"/>
    <cellStyle name="Обычный 3 6 2 2 3 4 3" xfId="11923"/>
    <cellStyle name="Обычный 3 6 2 2 3 4 3 2" xfId="28820"/>
    <cellStyle name="Обычный 3 6 2 2 3 4 4" xfId="20372"/>
    <cellStyle name="Обычный 3 6 2 2 3 5" xfId="4883"/>
    <cellStyle name="Обычный 3 6 2 2 3 5 2" xfId="13331"/>
    <cellStyle name="Обычный 3 6 2 2 3 5 2 2" xfId="30228"/>
    <cellStyle name="Обычный 3 6 2 2 3 5 3" xfId="21780"/>
    <cellStyle name="Обычный 3 6 2 2 3 6" xfId="9107"/>
    <cellStyle name="Обычный 3 6 2 2 3 6 2" xfId="26004"/>
    <cellStyle name="Обычный 3 6 2 2 3 7" xfId="17556"/>
    <cellStyle name="Обычный 3 6 2 2 3 8" xfId="34453"/>
    <cellStyle name="Обычный 3 6 2 2 4" xfId="1010"/>
    <cellStyle name="Обычный 3 6 2 2 4 2" xfId="2419"/>
    <cellStyle name="Обычный 3 6 2 2 4 2 2" xfId="6643"/>
    <cellStyle name="Обычный 3 6 2 2 4 2 2 2" xfId="15091"/>
    <cellStyle name="Обычный 3 6 2 2 4 2 2 2 2" xfId="31988"/>
    <cellStyle name="Обычный 3 6 2 2 4 2 2 3" xfId="23540"/>
    <cellStyle name="Обычный 3 6 2 2 4 2 3" xfId="10867"/>
    <cellStyle name="Обычный 3 6 2 2 4 2 3 2" xfId="27764"/>
    <cellStyle name="Обычный 3 6 2 2 4 2 4" xfId="19316"/>
    <cellStyle name="Обычный 3 6 2 2 4 3" xfId="3827"/>
    <cellStyle name="Обычный 3 6 2 2 4 3 2" xfId="8051"/>
    <cellStyle name="Обычный 3 6 2 2 4 3 2 2" xfId="16499"/>
    <cellStyle name="Обычный 3 6 2 2 4 3 2 2 2" xfId="33396"/>
    <cellStyle name="Обычный 3 6 2 2 4 3 2 3" xfId="24948"/>
    <cellStyle name="Обычный 3 6 2 2 4 3 3" xfId="12275"/>
    <cellStyle name="Обычный 3 6 2 2 4 3 3 2" xfId="29172"/>
    <cellStyle name="Обычный 3 6 2 2 4 3 4" xfId="20724"/>
    <cellStyle name="Обычный 3 6 2 2 4 4" xfId="5235"/>
    <cellStyle name="Обычный 3 6 2 2 4 4 2" xfId="13683"/>
    <cellStyle name="Обычный 3 6 2 2 4 4 2 2" xfId="30580"/>
    <cellStyle name="Обычный 3 6 2 2 4 4 3" xfId="22132"/>
    <cellStyle name="Обычный 3 6 2 2 4 5" xfId="9459"/>
    <cellStyle name="Обычный 3 6 2 2 4 5 2" xfId="26356"/>
    <cellStyle name="Обычный 3 6 2 2 4 6" xfId="17908"/>
    <cellStyle name="Обычный 3 6 2 2 5" xfId="1715"/>
    <cellStyle name="Обычный 3 6 2 2 5 2" xfId="5939"/>
    <cellStyle name="Обычный 3 6 2 2 5 2 2" xfId="14387"/>
    <cellStyle name="Обычный 3 6 2 2 5 2 2 2" xfId="31284"/>
    <cellStyle name="Обычный 3 6 2 2 5 2 3" xfId="22836"/>
    <cellStyle name="Обычный 3 6 2 2 5 3" xfId="10163"/>
    <cellStyle name="Обычный 3 6 2 2 5 3 2" xfId="27060"/>
    <cellStyle name="Обычный 3 6 2 2 5 4" xfId="18612"/>
    <cellStyle name="Обычный 3 6 2 2 6" xfId="3123"/>
    <cellStyle name="Обычный 3 6 2 2 6 2" xfId="7347"/>
    <cellStyle name="Обычный 3 6 2 2 6 2 2" xfId="15795"/>
    <cellStyle name="Обычный 3 6 2 2 6 2 2 2" xfId="32692"/>
    <cellStyle name="Обычный 3 6 2 2 6 2 3" xfId="24244"/>
    <cellStyle name="Обычный 3 6 2 2 6 3" xfId="11571"/>
    <cellStyle name="Обычный 3 6 2 2 6 3 2" xfId="28468"/>
    <cellStyle name="Обычный 3 6 2 2 6 4" xfId="20020"/>
    <cellStyle name="Обычный 3 6 2 2 7" xfId="4531"/>
    <cellStyle name="Обычный 3 6 2 2 7 2" xfId="12979"/>
    <cellStyle name="Обычный 3 6 2 2 7 2 2" xfId="29876"/>
    <cellStyle name="Обычный 3 6 2 2 7 3" xfId="21428"/>
    <cellStyle name="Обычный 3 6 2 2 8" xfId="8755"/>
    <cellStyle name="Обычный 3 6 2 2 8 2" xfId="25652"/>
    <cellStyle name="Обычный 3 6 2 2 9" xfId="17204"/>
    <cellStyle name="Обычный 3 6 2 3" xfId="228"/>
    <cellStyle name="Обычный 3 6 2 3 2" xfId="633"/>
    <cellStyle name="Обычный 3 6 2 3 2 2" xfId="1364"/>
    <cellStyle name="Обычный 3 6 2 3 2 2 2" xfId="2773"/>
    <cellStyle name="Обычный 3 6 2 3 2 2 2 2" xfId="6997"/>
    <cellStyle name="Обычный 3 6 2 3 2 2 2 2 2" xfId="15445"/>
    <cellStyle name="Обычный 3 6 2 3 2 2 2 2 2 2" xfId="32342"/>
    <cellStyle name="Обычный 3 6 2 3 2 2 2 2 3" xfId="23894"/>
    <cellStyle name="Обычный 3 6 2 3 2 2 2 3" xfId="11221"/>
    <cellStyle name="Обычный 3 6 2 3 2 2 2 3 2" xfId="28118"/>
    <cellStyle name="Обычный 3 6 2 3 2 2 2 4" xfId="19670"/>
    <cellStyle name="Обычный 3 6 2 3 2 2 3" xfId="4181"/>
    <cellStyle name="Обычный 3 6 2 3 2 2 3 2" xfId="8405"/>
    <cellStyle name="Обычный 3 6 2 3 2 2 3 2 2" xfId="16853"/>
    <cellStyle name="Обычный 3 6 2 3 2 2 3 2 2 2" xfId="33750"/>
    <cellStyle name="Обычный 3 6 2 3 2 2 3 2 3" xfId="25302"/>
    <cellStyle name="Обычный 3 6 2 3 2 2 3 3" xfId="12629"/>
    <cellStyle name="Обычный 3 6 2 3 2 2 3 3 2" xfId="29526"/>
    <cellStyle name="Обычный 3 6 2 3 2 2 3 4" xfId="21078"/>
    <cellStyle name="Обычный 3 6 2 3 2 2 4" xfId="5589"/>
    <cellStyle name="Обычный 3 6 2 3 2 2 4 2" xfId="14037"/>
    <cellStyle name="Обычный 3 6 2 3 2 2 4 2 2" xfId="30934"/>
    <cellStyle name="Обычный 3 6 2 3 2 2 4 3" xfId="22486"/>
    <cellStyle name="Обычный 3 6 2 3 2 2 5" xfId="9813"/>
    <cellStyle name="Обычный 3 6 2 3 2 2 5 2" xfId="26710"/>
    <cellStyle name="Обычный 3 6 2 3 2 2 6" xfId="18262"/>
    <cellStyle name="Обычный 3 6 2 3 2 3" xfId="2069"/>
    <cellStyle name="Обычный 3 6 2 3 2 3 2" xfId="6293"/>
    <cellStyle name="Обычный 3 6 2 3 2 3 2 2" xfId="14741"/>
    <cellStyle name="Обычный 3 6 2 3 2 3 2 2 2" xfId="31638"/>
    <cellStyle name="Обычный 3 6 2 3 2 3 2 3" xfId="23190"/>
    <cellStyle name="Обычный 3 6 2 3 2 3 3" xfId="10517"/>
    <cellStyle name="Обычный 3 6 2 3 2 3 3 2" xfId="27414"/>
    <cellStyle name="Обычный 3 6 2 3 2 3 4" xfId="18966"/>
    <cellStyle name="Обычный 3 6 2 3 2 4" xfId="3477"/>
    <cellStyle name="Обычный 3 6 2 3 2 4 2" xfId="7701"/>
    <cellStyle name="Обычный 3 6 2 3 2 4 2 2" xfId="16149"/>
    <cellStyle name="Обычный 3 6 2 3 2 4 2 2 2" xfId="33046"/>
    <cellStyle name="Обычный 3 6 2 3 2 4 2 3" xfId="24598"/>
    <cellStyle name="Обычный 3 6 2 3 2 4 3" xfId="11925"/>
    <cellStyle name="Обычный 3 6 2 3 2 4 3 2" xfId="28822"/>
    <cellStyle name="Обычный 3 6 2 3 2 4 4" xfId="20374"/>
    <cellStyle name="Обычный 3 6 2 3 2 5" xfId="4885"/>
    <cellStyle name="Обычный 3 6 2 3 2 5 2" xfId="13333"/>
    <cellStyle name="Обычный 3 6 2 3 2 5 2 2" xfId="30230"/>
    <cellStyle name="Обычный 3 6 2 3 2 5 3" xfId="21782"/>
    <cellStyle name="Обычный 3 6 2 3 2 6" xfId="9109"/>
    <cellStyle name="Обычный 3 6 2 3 2 6 2" xfId="26006"/>
    <cellStyle name="Обычный 3 6 2 3 2 7" xfId="17558"/>
    <cellStyle name="Обычный 3 6 2 3 2 8" xfId="34455"/>
    <cellStyle name="Обычный 3 6 2 3 3" xfId="1012"/>
    <cellStyle name="Обычный 3 6 2 3 3 2" xfId="2421"/>
    <cellStyle name="Обычный 3 6 2 3 3 2 2" xfId="6645"/>
    <cellStyle name="Обычный 3 6 2 3 3 2 2 2" xfId="15093"/>
    <cellStyle name="Обычный 3 6 2 3 3 2 2 2 2" xfId="31990"/>
    <cellStyle name="Обычный 3 6 2 3 3 2 2 3" xfId="23542"/>
    <cellStyle name="Обычный 3 6 2 3 3 2 3" xfId="10869"/>
    <cellStyle name="Обычный 3 6 2 3 3 2 3 2" xfId="27766"/>
    <cellStyle name="Обычный 3 6 2 3 3 2 4" xfId="19318"/>
    <cellStyle name="Обычный 3 6 2 3 3 3" xfId="3829"/>
    <cellStyle name="Обычный 3 6 2 3 3 3 2" xfId="8053"/>
    <cellStyle name="Обычный 3 6 2 3 3 3 2 2" xfId="16501"/>
    <cellStyle name="Обычный 3 6 2 3 3 3 2 2 2" xfId="33398"/>
    <cellStyle name="Обычный 3 6 2 3 3 3 2 3" xfId="24950"/>
    <cellStyle name="Обычный 3 6 2 3 3 3 3" xfId="12277"/>
    <cellStyle name="Обычный 3 6 2 3 3 3 3 2" xfId="29174"/>
    <cellStyle name="Обычный 3 6 2 3 3 3 4" xfId="20726"/>
    <cellStyle name="Обычный 3 6 2 3 3 4" xfId="5237"/>
    <cellStyle name="Обычный 3 6 2 3 3 4 2" xfId="13685"/>
    <cellStyle name="Обычный 3 6 2 3 3 4 2 2" xfId="30582"/>
    <cellStyle name="Обычный 3 6 2 3 3 4 3" xfId="22134"/>
    <cellStyle name="Обычный 3 6 2 3 3 5" xfId="9461"/>
    <cellStyle name="Обычный 3 6 2 3 3 5 2" xfId="26358"/>
    <cellStyle name="Обычный 3 6 2 3 3 6" xfId="17910"/>
    <cellStyle name="Обычный 3 6 2 3 4" xfId="1717"/>
    <cellStyle name="Обычный 3 6 2 3 4 2" xfId="5941"/>
    <cellStyle name="Обычный 3 6 2 3 4 2 2" xfId="14389"/>
    <cellStyle name="Обычный 3 6 2 3 4 2 2 2" xfId="31286"/>
    <cellStyle name="Обычный 3 6 2 3 4 2 3" xfId="22838"/>
    <cellStyle name="Обычный 3 6 2 3 4 3" xfId="10165"/>
    <cellStyle name="Обычный 3 6 2 3 4 3 2" xfId="27062"/>
    <cellStyle name="Обычный 3 6 2 3 4 4" xfId="18614"/>
    <cellStyle name="Обычный 3 6 2 3 5" xfId="3125"/>
    <cellStyle name="Обычный 3 6 2 3 5 2" xfId="7349"/>
    <cellStyle name="Обычный 3 6 2 3 5 2 2" xfId="15797"/>
    <cellStyle name="Обычный 3 6 2 3 5 2 2 2" xfId="32694"/>
    <cellStyle name="Обычный 3 6 2 3 5 2 3" xfId="24246"/>
    <cellStyle name="Обычный 3 6 2 3 5 3" xfId="11573"/>
    <cellStyle name="Обычный 3 6 2 3 5 3 2" xfId="28470"/>
    <cellStyle name="Обычный 3 6 2 3 5 4" xfId="20022"/>
    <cellStyle name="Обычный 3 6 2 3 6" xfId="4533"/>
    <cellStyle name="Обычный 3 6 2 3 6 2" xfId="12981"/>
    <cellStyle name="Обычный 3 6 2 3 6 2 2" xfId="29878"/>
    <cellStyle name="Обычный 3 6 2 3 6 3" xfId="21430"/>
    <cellStyle name="Обычный 3 6 2 3 7" xfId="8757"/>
    <cellStyle name="Обычный 3 6 2 3 7 2" xfId="25654"/>
    <cellStyle name="Обычный 3 6 2 3 8" xfId="17206"/>
    <cellStyle name="Обычный 3 6 2 3 9" xfId="34103"/>
    <cellStyle name="Обычный 3 6 2 4" xfId="630"/>
    <cellStyle name="Обычный 3 6 2 4 2" xfId="1361"/>
    <cellStyle name="Обычный 3 6 2 4 2 2" xfId="2770"/>
    <cellStyle name="Обычный 3 6 2 4 2 2 2" xfId="6994"/>
    <cellStyle name="Обычный 3 6 2 4 2 2 2 2" xfId="15442"/>
    <cellStyle name="Обычный 3 6 2 4 2 2 2 2 2" xfId="32339"/>
    <cellStyle name="Обычный 3 6 2 4 2 2 2 3" xfId="23891"/>
    <cellStyle name="Обычный 3 6 2 4 2 2 3" xfId="11218"/>
    <cellStyle name="Обычный 3 6 2 4 2 2 3 2" xfId="28115"/>
    <cellStyle name="Обычный 3 6 2 4 2 2 4" xfId="19667"/>
    <cellStyle name="Обычный 3 6 2 4 2 3" xfId="4178"/>
    <cellStyle name="Обычный 3 6 2 4 2 3 2" xfId="8402"/>
    <cellStyle name="Обычный 3 6 2 4 2 3 2 2" xfId="16850"/>
    <cellStyle name="Обычный 3 6 2 4 2 3 2 2 2" xfId="33747"/>
    <cellStyle name="Обычный 3 6 2 4 2 3 2 3" xfId="25299"/>
    <cellStyle name="Обычный 3 6 2 4 2 3 3" xfId="12626"/>
    <cellStyle name="Обычный 3 6 2 4 2 3 3 2" xfId="29523"/>
    <cellStyle name="Обычный 3 6 2 4 2 3 4" xfId="21075"/>
    <cellStyle name="Обычный 3 6 2 4 2 4" xfId="5586"/>
    <cellStyle name="Обычный 3 6 2 4 2 4 2" xfId="14034"/>
    <cellStyle name="Обычный 3 6 2 4 2 4 2 2" xfId="30931"/>
    <cellStyle name="Обычный 3 6 2 4 2 4 3" xfId="22483"/>
    <cellStyle name="Обычный 3 6 2 4 2 5" xfId="9810"/>
    <cellStyle name="Обычный 3 6 2 4 2 5 2" xfId="26707"/>
    <cellStyle name="Обычный 3 6 2 4 2 6" xfId="18259"/>
    <cellStyle name="Обычный 3 6 2 4 3" xfId="2066"/>
    <cellStyle name="Обычный 3 6 2 4 3 2" xfId="6290"/>
    <cellStyle name="Обычный 3 6 2 4 3 2 2" xfId="14738"/>
    <cellStyle name="Обычный 3 6 2 4 3 2 2 2" xfId="31635"/>
    <cellStyle name="Обычный 3 6 2 4 3 2 3" xfId="23187"/>
    <cellStyle name="Обычный 3 6 2 4 3 3" xfId="10514"/>
    <cellStyle name="Обычный 3 6 2 4 3 3 2" xfId="27411"/>
    <cellStyle name="Обычный 3 6 2 4 3 4" xfId="18963"/>
    <cellStyle name="Обычный 3 6 2 4 4" xfId="3474"/>
    <cellStyle name="Обычный 3 6 2 4 4 2" xfId="7698"/>
    <cellStyle name="Обычный 3 6 2 4 4 2 2" xfId="16146"/>
    <cellStyle name="Обычный 3 6 2 4 4 2 2 2" xfId="33043"/>
    <cellStyle name="Обычный 3 6 2 4 4 2 3" xfId="24595"/>
    <cellStyle name="Обычный 3 6 2 4 4 3" xfId="11922"/>
    <cellStyle name="Обычный 3 6 2 4 4 3 2" xfId="28819"/>
    <cellStyle name="Обычный 3 6 2 4 4 4" xfId="20371"/>
    <cellStyle name="Обычный 3 6 2 4 5" xfId="4882"/>
    <cellStyle name="Обычный 3 6 2 4 5 2" xfId="13330"/>
    <cellStyle name="Обычный 3 6 2 4 5 2 2" xfId="30227"/>
    <cellStyle name="Обычный 3 6 2 4 5 3" xfId="21779"/>
    <cellStyle name="Обычный 3 6 2 4 6" xfId="9106"/>
    <cellStyle name="Обычный 3 6 2 4 6 2" xfId="26003"/>
    <cellStyle name="Обычный 3 6 2 4 7" xfId="17555"/>
    <cellStyle name="Обычный 3 6 2 4 8" xfId="34452"/>
    <cellStyle name="Обычный 3 6 2 5" xfId="1009"/>
    <cellStyle name="Обычный 3 6 2 5 2" xfId="2418"/>
    <cellStyle name="Обычный 3 6 2 5 2 2" xfId="6642"/>
    <cellStyle name="Обычный 3 6 2 5 2 2 2" xfId="15090"/>
    <cellStyle name="Обычный 3 6 2 5 2 2 2 2" xfId="31987"/>
    <cellStyle name="Обычный 3 6 2 5 2 2 3" xfId="23539"/>
    <cellStyle name="Обычный 3 6 2 5 2 3" xfId="10866"/>
    <cellStyle name="Обычный 3 6 2 5 2 3 2" xfId="27763"/>
    <cellStyle name="Обычный 3 6 2 5 2 4" xfId="19315"/>
    <cellStyle name="Обычный 3 6 2 5 3" xfId="3826"/>
    <cellStyle name="Обычный 3 6 2 5 3 2" xfId="8050"/>
    <cellStyle name="Обычный 3 6 2 5 3 2 2" xfId="16498"/>
    <cellStyle name="Обычный 3 6 2 5 3 2 2 2" xfId="33395"/>
    <cellStyle name="Обычный 3 6 2 5 3 2 3" xfId="24947"/>
    <cellStyle name="Обычный 3 6 2 5 3 3" xfId="12274"/>
    <cellStyle name="Обычный 3 6 2 5 3 3 2" xfId="29171"/>
    <cellStyle name="Обычный 3 6 2 5 3 4" xfId="20723"/>
    <cellStyle name="Обычный 3 6 2 5 4" xfId="5234"/>
    <cellStyle name="Обычный 3 6 2 5 4 2" xfId="13682"/>
    <cellStyle name="Обычный 3 6 2 5 4 2 2" xfId="30579"/>
    <cellStyle name="Обычный 3 6 2 5 4 3" xfId="22131"/>
    <cellStyle name="Обычный 3 6 2 5 5" xfId="9458"/>
    <cellStyle name="Обычный 3 6 2 5 5 2" xfId="26355"/>
    <cellStyle name="Обычный 3 6 2 5 6" xfId="17907"/>
    <cellStyle name="Обычный 3 6 2 6" xfId="1714"/>
    <cellStyle name="Обычный 3 6 2 6 2" xfId="5938"/>
    <cellStyle name="Обычный 3 6 2 6 2 2" xfId="14386"/>
    <cellStyle name="Обычный 3 6 2 6 2 2 2" xfId="31283"/>
    <cellStyle name="Обычный 3 6 2 6 2 3" xfId="22835"/>
    <cellStyle name="Обычный 3 6 2 6 3" xfId="10162"/>
    <cellStyle name="Обычный 3 6 2 6 3 2" xfId="27059"/>
    <cellStyle name="Обычный 3 6 2 6 4" xfId="18611"/>
    <cellStyle name="Обычный 3 6 2 7" xfId="3122"/>
    <cellStyle name="Обычный 3 6 2 7 2" xfId="7346"/>
    <cellStyle name="Обычный 3 6 2 7 2 2" xfId="15794"/>
    <cellStyle name="Обычный 3 6 2 7 2 2 2" xfId="32691"/>
    <cellStyle name="Обычный 3 6 2 7 2 3" xfId="24243"/>
    <cellStyle name="Обычный 3 6 2 7 3" xfId="11570"/>
    <cellStyle name="Обычный 3 6 2 7 3 2" xfId="28467"/>
    <cellStyle name="Обычный 3 6 2 7 4" xfId="20019"/>
    <cellStyle name="Обычный 3 6 2 8" xfId="4530"/>
    <cellStyle name="Обычный 3 6 2 8 2" xfId="12978"/>
    <cellStyle name="Обычный 3 6 2 8 2 2" xfId="29875"/>
    <cellStyle name="Обычный 3 6 2 8 3" xfId="21427"/>
    <cellStyle name="Обычный 3 6 2 9" xfId="8754"/>
    <cellStyle name="Обычный 3 6 2 9 2" xfId="25651"/>
    <cellStyle name="Обычный 3 6 3" xfId="229"/>
    <cellStyle name="Обычный 3 6 3 10" xfId="34104"/>
    <cellStyle name="Обычный 3 6 3 2" xfId="230"/>
    <cellStyle name="Обычный 3 6 3 2 2" xfId="635"/>
    <cellStyle name="Обычный 3 6 3 2 2 2" xfId="1366"/>
    <cellStyle name="Обычный 3 6 3 2 2 2 2" xfId="2775"/>
    <cellStyle name="Обычный 3 6 3 2 2 2 2 2" xfId="6999"/>
    <cellStyle name="Обычный 3 6 3 2 2 2 2 2 2" xfId="15447"/>
    <cellStyle name="Обычный 3 6 3 2 2 2 2 2 2 2" xfId="32344"/>
    <cellStyle name="Обычный 3 6 3 2 2 2 2 2 3" xfId="23896"/>
    <cellStyle name="Обычный 3 6 3 2 2 2 2 3" xfId="11223"/>
    <cellStyle name="Обычный 3 6 3 2 2 2 2 3 2" xfId="28120"/>
    <cellStyle name="Обычный 3 6 3 2 2 2 2 4" xfId="19672"/>
    <cellStyle name="Обычный 3 6 3 2 2 2 3" xfId="4183"/>
    <cellStyle name="Обычный 3 6 3 2 2 2 3 2" xfId="8407"/>
    <cellStyle name="Обычный 3 6 3 2 2 2 3 2 2" xfId="16855"/>
    <cellStyle name="Обычный 3 6 3 2 2 2 3 2 2 2" xfId="33752"/>
    <cellStyle name="Обычный 3 6 3 2 2 2 3 2 3" xfId="25304"/>
    <cellStyle name="Обычный 3 6 3 2 2 2 3 3" xfId="12631"/>
    <cellStyle name="Обычный 3 6 3 2 2 2 3 3 2" xfId="29528"/>
    <cellStyle name="Обычный 3 6 3 2 2 2 3 4" xfId="21080"/>
    <cellStyle name="Обычный 3 6 3 2 2 2 4" xfId="5591"/>
    <cellStyle name="Обычный 3 6 3 2 2 2 4 2" xfId="14039"/>
    <cellStyle name="Обычный 3 6 3 2 2 2 4 2 2" xfId="30936"/>
    <cellStyle name="Обычный 3 6 3 2 2 2 4 3" xfId="22488"/>
    <cellStyle name="Обычный 3 6 3 2 2 2 5" xfId="9815"/>
    <cellStyle name="Обычный 3 6 3 2 2 2 5 2" xfId="26712"/>
    <cellStyle name="Обычный 3 6 3 2 2 2 6" xfId="18264"/>
    <cellStyle name="Обычный 3 6 3 2 2 3" xfId="2071"/>
    <cellStyle name="Обычный 3 6 3 2 2 3 2" xfId="6295"/>
    <cellStyle name="Обычный 3 6 3 2 2 3 2 2" xfId="14743"/>
    <cellStyle name="Обычный 3 6 3 2 2 3 2 2 2" xfId="31640"/>
    <cellStyle name="Обычный 3 6 3 2 2 3 2 3" xfId="23192"/>
    <cellStyle name="Обычный 3 6 3 2 2 3 3" xfId="10519"/>
    <cellStyle name="Обычный 3 6 3 2 2 3 3 2" xfId="27416"/>
    <cellStyle name="Обычный 3 6 3 2 2 3 4" xfId="18968"/>
    <cellStyle name="Обычный 3 6 3 2 2 4" xfId="3479"/>
    <cellStyle name="Обычный 3 6 3 2 2 4 2" xfId="7703"/>
    <cellStyle name="Обычный 3 6 3 2 2 4 2 2" xfId="16151"/>
    <cellStyle name="Обычный 3 6 3 2 2 4 2 2 2" xfId="33048"/>
    <cellStyle name="Обычный 3 6 3 2 2 4 2 3" xfId="24600"/>
    <cellStyle name="Обычный 3 6 3 2 2 4 3" xfId="11927"/>
    <cellStyle name="Обычный 3 6 3 2 2 4 3 2" xfId="28824"/>
    <cellStyle name="Обычный 3 6 3 2 2 4 4" xfId="20376"/>
    <cellStyle name="Обычный 3 6 3 2 2 5" xfId="4887"/>
    <cellStyle name="Обычный 3 6 3 2 2 5 2" xfId="13335"/>
    <cellStyle name="Обычный 3 6 3 2 2 5 2 2" xfId="30232"/>
    <cellStyle name="Обычный 3 6 3 2 2 5 3" xfId="21784"/>
    <cellStyle name="Обычный 3 6 3 2 2 6" xfId="9111"/>
    <cellStyle name="Обычный 3 6 3 2 2 6 2" xfId="26008"/>
    <cellStyle name="Обычный 3 6 3 2 2 7" xfId="17560"/>
    <cellStyle name="Обычный 3 6 3 2 2 8" xfId="34457"/>
    <cellStyle name="Обычный 3 6 3 2 3" xfId="1014"/>
    <cellStyle name="Обычный 3 6 3 2 3 2" xfId="2423"/>
    <cellStyle name="Обычный 3 6 3 2 3 2 2" xfId="6647"/>
    <cellStyle name="Обычный 3 6 3 2 3 2 2 2" xfId="15095"/>
    <cellStyle name="Обычный 3 6 3 2 3 2 2 2 2" xfId="31992"/>
    <cellStyle name="Обычный 3 6 3 2 3 2 2 3" xfId="23544"/>
    <cellStyle name="Обычный 3 6 3 2 3 2 3" xfId="10871"/>
    <cellStyle name="Обычный 3 6 3 2 3 2 3 2" xfId="27768"/>
    <cellStyle name="Обычный 3 6 3 2 3 2 4" xfId="19320"/>
    <cellStyle name="Обычный 3 6 3 2 3 3" xfId="3831"/>
    <cellStyle name="Обычный 3 6 3 2 3 3 2" xfId="8055"/>
    <cellStyle name="Обычный 3 6 3 2 3 3 2 2" xfId="16503"/>
    <cellStyle name="Обычный 3 6 3 2 3 3 2 2 2" xfId="33400"/>
    <cellStyle name="Обычный 3 6 3 2 3 3 2 3" xfId="24952"/>
    <cellStyle name="Обычный 3 6 3 2 3 3 3" xfId="12279"/>
    <cellStyle name="Обычный 3 6 3 2 3 3 3 2" xfId="29176"/>
    <cellStyle name="Обычный 3 6 3 2 3 3 4" xfId="20728"/>
    <cellStyle name="Обычный 3 6 3 2 3 4" xfId="5239"/>
    <cellStyle name="Обычный 3 6 3 2 3 4 2" xfId="13687"/>
    <cellStyle name="Обычный 3 6 3 2 3 4 2 2" xfId="30584"/>
    <cellStyle name="Обычный 3 6 3 2 3 4 3" xfId="22136"/>
    <cellStyle name="Обычный 3 6 3 2 3 5" xfId="9463"/>
    <cellStyle name="Обычный 3 6 3 2 3 5 2" xfId="26360"/>
    <cellStyle name="Обычный 3 6 3 2 3 6" xfId="17912"/>
    <cellStyle name="Обычный 3 6 3 2 4" xfId="1719"/>
    <cellStyle name="Обычный 3 6 3 2 4 2" xfId="5943"/>
    <cellStyle name="Обычный 3 6 3 2 4 2 2" xfId="14391"/>
    <cellStyle name="Обычный 3 6 3 2 4 2 2 2" xfId="31288"/>
    <cellStyle name="Обычный 3 6 3 2 4 2 3" xfId="22840"/>
    <cellStyle name="Обычный 3 6 3 2 4 3" xfId="10167"/>
    <cellStyle name="Обычный 3 6 3 2 4 3 2" xfId="27064"/>
    <cellStyle name="Обычный 3 6 3 2 4 4" xfId="18616"/>
    <cellStyle name="Обычный 3 6 3 2 5" xfId="3127"/>
    <cellStyle name="Обычный 3 6 3 2 5 2" xfId="7351"/>
    <cellStyle name="Обычный 3 6 3 2 5 2 2" xfId="15799"/>
    <cellStyle name="Обычный 3 6 3 2 5 2 2 2" xfId="32696"/>
    <cellStyle name="Обычный 3 6 3 2 5 2 3" xfId="24248"/>
    <cellStyle name="Обычный 3 6 3 2 5 3" xfId="11575"/>
    <cellStyle name="Обычный 3 6 3 2 5 3 2" xfId="28472"/>
    <cellStyle name="Обычный 3 6 3 2 5 4" xfId="20024"/>
    <cellStyle name="Обычный 3 6 3 2 6" xfId="4535"/>
    <cellStyle name="Обычный 3 6 3 2 6 2" xfId="12983"/>
    <cellStyle name="Обычный 3 6 3 2 6 2 2" xfId="29880"/>
    <cellStyle name="Обычный 3 6 3 2 6 3" xfId="21432"/>
    <cellStyle name="Обычный 3 6 3 2 7" xfId="8759"/>
    <cellStyle name="Обычный 3 6 3 2 7 2" xfId="25656"/>
    <cellStyle name="Обычный 3 6 3 2 8" xfId="17208"/>
    <cellStyle name="Обычный 3 6 3 2 9" xfId="34105"/>
    <cellStyle name="Обычный 3 6 3 3" xfId="634"/>
    <cellStyle name="Обычный 3 6 3 3 2" xfId="1365"/>
    <cellStyle name="Обычный 3 6 3 3 2 2" xfId="2774"/>
    <cellStyle name="Обычный 3 6 3 3 2 2 2" xfId="6998"/>
    <cellStyle name="Обычный 3 6 3 3 2 2 2 2" xfId="15446"/>
    <cellStyle name="Обычный 3 6 3 3 2 2 2 2 2" xfId="32343"/>
    <cellStyle name="Обычный 3 6 3 3 2 2 2 3" xfId="23895"/>
    <cellStyle name="Обычный 3 6 3 3 2 2 3" xfId="11222"/>
    <cellStyle name="Обычный 3 6 3 3 2 2 3 2" xfId="28119"/>
    <cellStyle name="Обычный 3 6 3 3 2 2 4" xfId="19671"/>
    <cellStyle name="Обычный 3 6 3 3 2 3" xfId="4182"/>
    <cellStyle name="Обычный 3 6 3 3 2 3 2" xfId="8406"/>
    <cellStyle name="Обычный 3 6 3 3 2 3 2 2" xfId="16854"/>
    <cellStyle name="Обычный 3 6 3 3 2 3 2 2 2" xfId="33751"/>
    <cellStyle name="Обычный 3 6 3 3 2 3 2 3" xfId="25303"/>
    <cellStyle name="Обычный 3 6 3 3 2 3 3" xfId="12630"/>
    <cellStyle name="Обычный 3 6 3 3 2 3 3 2" xfId="29527"/>
    <cellStyle name="Обычный 3 6 3 3 2 3 4" xfId="21079"/>
    <cellStyle name="Обычный 3 6 3 3 2 4" xfId="5590"/>
    <cellStyle name="Обычный 3 6 3 3 2 4 2" xfId="14038"/>
    <cellStyle name="Обычный 3 6 3 3 2 4 2 2" xfId="30935"/>
    <cellStyle name="Обычный 3 6 3 3 2 4 3" xfId="22487"/>
    <cellStyle name="Обычный 3 6 3 3 2 5" xfId="9814"/>
    <cellStyle name="Обычный 3 6 3 3 2 5 2" xfId="26711"/>
    <cellStyle name="Обычный 3 6 3 3 2 6" xfId="18263"/>
    <cellStyle name="Обычный 3 6 3 3 3" xfId="2070"/>
    <cellStyle name="Обычный 3 6 3 3 3 2" xfId="6294"/>
    <cellStyle name="Обычный 3 6 3 3 3 2 2" xfId="14742"/>
    <cellStyle name="Обычный 3 6 3 3 3 2 2 2" xfId="31639"/>
    <cellStyle name="Обычный 3 6 3 3 3 2 3" xfId="23191"/>
    <cellStyle name="Обычный 3 6 3 3 3 3" xfId="10518"/>
    <cellStyle name="Обычный 3 6 3 3 3 3 2" xfId="27415"/>
    <cellStyle name="Обычный 3 6 3 3 3 4" xfId="18967"/>
    <cellStyle name="Обычный 3 6 3 3 4" xfId="3478"/>
    <cellStyle name="Обычный 3 6 3 3 4 2" xfId="7702"/>
    <cellStyle name="Обычный 3 6 3 3 4 2 2" xfId="16150"/>
    <cellStyle name="Обычный 3 6 3 3 4 2 2 2" xfId="33047"/>
    <cellStyle name="Обычный 3 6 3 3 4 2 3" xfId="24599"/>
    <cellStyle name="Обычный 3 6 3 3 4 3" xfId="11926"/>
    <cellStyle name="Обычный 3 6 3 3 4 3 2" xfId="28823"/>
    <cellStyle name="Обычный 3 6 3 3 4 4" xfId="20375"/>
    <cellStyle name="Обычный 3 6 3 3 5" xfId="4886"/>
    <cellStyle name="Обычный 3 6 3 3 5 2" xfId="13334"/>
    <cellStyle name="Обычный 3 6 3 3 5 2 2" xfId="30231"/>
    <cellStyle name="Обычный 3 6 3 3 5 3" xfId="21783"/>
    <cellStyle name="Обычный 3 6 3 3 6" xfId="9110"/>
    <cellStyle name="Обычный 3 6 3 3 6 2" xfId="26007"/>
    <cellStyle name="Обычный 3 6 3 3 7" xfId="17559"/>
    <cellStyle name="Обычный 3 6 3 3 8" xfId="34456"/>
    <cellStyle name="Обычный 3 6 3 4" xfId="1013"/>
    <cellStyle name="Обычный 3 6 3 4 2" xfId="2422"/>
    <cellStyle name="Обычный 3 6 3 4 2 2" xfId="6646"/>
    <cellStyle name="Обычный 3 6 3 4 2 2 2" xfId="15094"/>
    <cellStyle name="Обычный 3 6 3 4 2 2 2 2" xfId="31991"/>
    <cellStyle name="Обычный 3 6 3 4 2 2 3" xfId="23543"/>
    <cellStyle name="Обычный 3 6 3 4 2 3" xfId="10870"/>
    <cellStyle name="Обычный 3 6 3 4 2 3 2" xfId="27767"/>
    <cellStyle name="Обычный 3 6 3 4 2 4" xfId="19319"/>
    <cellStyle name="Обычный 3 6 3 4 3" xfId="3830"/>
    <cellStyle name="Обычный 3 6 3 4 3 2" xfId="8054"/>
    <cellStyle name="Обычный 3 6 3 4 3 2 2" xfId="16502"/>
    <cellStyle name="Обычный 3 6 3 4 3 2 2 2" xfId="33399"/>
    <cellStyle name="Обычный 3 6 3 4 3 2 3" xfId="24951"/>
    <cellStyle name="Обычный 3 6 3 4 3 3" xfId="12278"/>
    <cellStyle name="Обычный 3 6 3 4 3 3 2" xfId="29175"/>
    <cellStyle name="Обычный 3 6 3 4 3 4" xfId="20727"/>
    <cellStyle name="Обычный 3 6 3 4 4" xfId="5238"/>
    <cellStyle name="Обычный 3 6 3 4 4 2" xfId="13686"/>
    <cellStyle name="Обычный 3 6 3 4 4 2 2" xfId="30583"/>
    <cellStyle name="Обычный 3 6 3 4 4 3" xfId="22135"/>
    <cellStyle name="Обычный 3 6 3 4 5" xfId="9462"/>
    <cellStyle name="Обычный 3 6 3 4 5 2" xfId="26359"/>
    <cellStyle name="Обычный 3 6 3 4 6" xfId="17911"/>
    <cellStyle name="Обычный 3 6 3 5" xfId="1718"/>
    <cellStyle name="Обычный 3 6 3 5 2" xfId="5942"/>
    <cellStyle name="Обычный 3 6 3 5 2 2" xfId="14390"/>
    <cellStyle name="Обычный 3 6 3 5 2 2 2" xfId="31287"/>
    <cellStyle name="Обычный 3 6 3 5 2 3" xfId="22839"/>
    <cellStyle name="Обычный 3 6 3 5 3" xfId="10166"/>
    <cellStyle name="Обычный 3 6 3 5 3 2" xfId="27063"/>
    <cellStyle name="Обычный 3 6 3 5 4" xfId="18615"/>
    <cellStyle name="Обычный 3 6 3 6" xfId="3126"/>
    <cellStyle name="Обычный 3 6 3 6 2" xfId="7350"/>
    <cellStyle name="Обычный 3 6 3 6 2 2" xfId="15798"/>
    <cellStyle name="Обычный 3 6 3 6 2 2 2" xfId="32695"/>
    <cellStyle name="Обычный 3 6 3 6 2 3" xfId="24247"/>
    <cellStyle name="Обычный 3 6 3 6 3" xfId="11574"/>
    <cellStyle name="Обычный 3 6 3 6 3 2" xfId="28471"/>
    <cellStyle name="Обычный 3 6 3 6 4" xfId="20023"/>
    <cellStyle name="Обычный 3 6 3 7" xfId="4534"/>
    <cellStyle name="Обычный 3 6 3 7 2" xfId="12982"/>
    <cellStyle name="Обычный 3 6 3 7 2 2" xfId="29879"/>
    <cellStyle name="Обычный 3 6 3 7 3" xfId="21431"/>
    <cellStyle name="Обычный 3 6 3 8" xfId="8758"/>
    <cellStyle name="Обычный 3 6 3 8 2" xfId="25655"/>
    <cellStyle name="Обычный 3 6 3 9" xfId="17207"/>
    <cellStyle name="Обычный 3 6 4" xfId="231"/>
    <cellStyle name="Обычный 3 6 4 2" xfId="636"/>
    <cellStyle name="Обычный 3 6 4 2 2" xfId="1367"/>
    <cellStyle name="Обычный 3 6 4 2 2 2" xfId="2776"/>
    <cellStyle name="Обычный 3 6 4 2 2 2 2" xfId="7000"/>
    <cellStyle name="Обычный 3 6 4 2 2 2 2 2" xfId="15448"/>
    <cellStyle name="Обычный 3 6 4 2 2 2 2 2 2" xfId="32345"/>
    <cellStyle name="Обычный 3 6 4 2 2 2 2 3" xfId="23897"/>
    <cellStyle name="Обычный 3 6 4 2 2 2 3" xfId="11224"/>
    <cellStyle name="Обычный 3 6 4 2 2 2 3 2" xfId="28121"/>
    <cellStyle name="Обычный 3 6 4 2 2 2 4" xfId="19673"/>
    <cellStyle name="Обычный 3 6 4 2 2 3" xfId="4184"/>
    <cellStyle name="Обычный 3 6 4 2 2 3 2" xfId="8408"/>
    <cellStyle name="Обычный 3 6 4 2 2 3 2 2" xfId="16856"/>
    <cellStyle name="Обычный 3 6 4 2 2 3 2 2 2" xfId="33753"/>
    <cellStyle name="Обычный 3 6 4 2 2 3 2 3" xfId="25305"/>
    <cellStyle name="Обычный 3 6 4 2 2 3 3" xfId="12632"/>
    <cellStyle name="Обычный 3 6 4 2 2 3 3 2" xfId="29529"/>
    <cellStyle name="Обычный 3 6 4 2 2 3 4" xfId="21081"/>
    <cellStyle name="Обычный 3 6 4 2 2 4" xfId="5592"/>
    <cellStyle name="Обычный 3 6 4 2 2 4 2" xfId="14040"/>
    <cellStyle name="Обычный 3 6 4 2 2 4 2 2" xfId="30937"/>
    <cellStyle name="Обычный 3 6 4 2 2 4 3" xfId="22489"/>
    <cellStyle name="Обычный 3 6 4 2 2 5" xfId="9816"/>
    <cellStyle name="Обычный 3 6 4 2 2 5 2" xfId="26713"/>
    <cellStyle name="Обычный 3 6 4 2 2 6" xfId="18265"/>
    <cellStyle name="Обычный 3 6 4 2 3" xfId="2072"/>
    <cellStyle name="Обычный 3 6 4 2 3 2" xfId="6296"/>
    <cellStyle name="Обычный 3 6 4 2 3 2 2" xfId="14744"/>
    <cellStyle name="Обычный 3 6 4 2 3 2 2 2" xfId="31641"/>
    <cellStyle name="Обычный 3 6 4 2 3 2 3" xfId="23193"/>
    <cellStyle name="Обычный 3 6 4 2 3 3" xfId="10520"/>
    <cellStyle name="Обычный 3 6 4 2 3 3 2" xfId="27417"/>
    <cellStyle name="Обычный 3 6 4 2 3 4" xfId="18969"/>
    <cellStyle name="Обычный 3 6 4 2 4" xfId="3480"/>
    <cellStyle name="Обычный 3 6 4 2 4 2" xfId="7704"/>
    <cellStyle name="Обычный 3 6 4 2 4 2 2" xfId="16152"/>
    <cellStyle name="Обычный 3 6 4 2 4 2 2 2" xfId="33049"/>
    <cellStyle name="Обычный 3 6 4 2 4 2 3" xfId="24601"/>
    <cellStyle name="Обычный 3 6 4 2 4 3" xfId="11928"/>
    <cellStyle name="Обычный 3 6 4 2 4 3 2" xfId="28825"/>
    <cellStyle name="Обычный 3 6 4 2 4 4" xfId="20377"/>
    <cellStyle name="Обычный 3 6 4 2 5" xfId="4888"/>
    <cellStyle name="Обычный 3 6 4 2 5 2" xfId="13336"/>
    <cellStyle name="Обычный 3 6 4 2 5 2 2" xfId="30233"/>
    <cellStyle name="Обычный 3 6 4 2 5 3" xfId="21785"/>
    <cellStyle name="Обычный 3 6 4 2 6" xfId="9112"/>
    <cellStyle name="Обычный 3 6 4 2 6 2" xfId="26009"/>
    <cellStyle name="Обычный 3 6 4 2 7" xfId="17561"/>
    <cellStyle name="Обычный 3 6 4 2 8" xfId="34458"/>
    <cellStyle name="Обычный 3 6 4 3" xfId="1015"/>
    <cellStyle name="Обычный 3 6 4 3 2" xfId="2424"/>
    <cellStyle name="Обычный 3 6 4 3 2 2" xfId="6648"/>
    <cellStyle name="Обычный 3 6 4 3 2 2 2" xfId="15096"/>
    <cellStyle name="Обычный 3 6 4 3 2 2 2 2" xfId="31993"/>
    <cellStyle name="Обычный 3 6 4 3 2 2 3" xfId="23545"/>
    <cellStyle name="Обычный 3 6 4 3 2 3" xfId="10872"/>
    <cellStyle name="Обычный 3 6 4 3 2 3 2" xfId="27769"/>
    <cellStyle name="Обычный 3 6 4 3 2 4" xfId="19321"/>
    <cellStyle name="Обычный 3 6 4 3 3" xfId="3832"/>
    <cellStyle name="Обычный 3 6 4 3 3 2" xfId="8056"/>
    <cellStyle name="Обычный 3 6 4 3 3 2 2" xfId="16504"/>
    <cellStyle name="Обычный 3 6 4 3 3 2 2 2" xfId="33401"/>
    <cellStyle name="Обычный 3 6 4 3 3 2 3" xfId="24953"/>
    <cellStyle name="Обычный 3 6 4 3 3 3" xfId="12280"/>
    <cellStyle name="Обычный 3 6 4 3 3 3 2" xfId="29177"/>
    <cellStyle name="Обычный 3 6 4 3 3 4" xfId="20729"/>
    <cellStyle name="Обычный 3 6 4 3 4" xfId="5240"/>
    <cellStyle name="Обычный 3 6 4 3 4 2" xfId="13688"/>
    <cellStyle name="Обычный 3 6 4 3 4 2 2" xfId="30585"/>
    <cellStyle name="Обычный 3 6 4 3 4 3" xfId="22137"/>
    <cellStyle name="Обычный 3 6 4 3 5" xfId="9464"/>
    <cellStyle name="Обычный 3 6 4 3 5 2" xfId="26361"/>
    <cellStyle name="Обычный 3 6 4 3 6" xfId="17913"/>
    <cellStyle name="Обычный 3 6 4 4" xfId="1720"/>
    <cellStyle name="Обычный 3 6 4 4 2" xfId="5944"/>
    <cellStyle name="Обычный 3 6 4 4 2 2" xfId="14392"/>
    <cellStyle name="Обычный 3 6 4 4 2 2 2" xfId="31289"/>
    <cellStyle name="Обычный 3 6 4 4 2 3" xfId="22841"/>
    <cellStyle name="Обычный 3 6 4 4 3" xfId="10168"/>
    <cellStyle name="Обычный 3 6 4 4 3 2" xfId="27065"/>
    <cellStyle name="Обычный 3 6 4 4 4" xfId="18617"/>
    <cellStyle name="Обычный 3 6 4 5" xfId="3128"/>
    <cellStyle name="Обычный 3 6 4 5 2" xfId="7352"/>
    <cellStyle name="Обычный 3 6 4 5 2 2" xfId="15800"/>
    <cellStyle name="Обычный 3 6 4 5 2 2 2" xfId="32697"/>
    <cellStyle name="Обычный 3 6 4 5 2 3" xfId="24249"/>
    <cellStyle name="Обычный 3 6 4 5 3" xfId="11576"/>
    <cellStyle name="Обычный 3 6 4 5 3 2" xfId="28473"/>
    <cellStyle name="Обычный 3 6 4 5 4" xfId="20025"/>
    <cellStyle name="Обычный 3 6 4 6" xfId="4536"/>
    <cellStyle name="Обычный 3 6 4 6 2" xfId="12984"/>
    <cellStyle name="Обычный 3 6 4 6 2 2" xfId="29881"/>
    <cellStyle name="Обычный 3 6 4 6 3" xfId="21433"/>
    <cellStyle name="Обычный 3 6 4 7" xfId="8760"/>
    <cellStyle name="Обычный 3 6 4 7 2" xfId="25657"/>
    <cellStyle name="Обычный 3 6 4 8" xfId="17209"/>
    <cellStyle name="Обычный 3 6 4 9" xfId="34106"/>
    <cellStyle name="Обычный 3 6 5" xfId="629"/>
    <cellStyle name="Обычный 3 6 5 2" xfId="1360"/>
    <cellStyle name="Обычный 3 6 5 2 2" xfId="2769"/>
    <cellStyle name="Обычный 3 6 5 2 2 2" xfId="6993"/>
    <cellStyle name="Обычный 3 6 5 2 2 2 2" xfId="15441"/>
    <cellStyle name="Обычный 3 6 5 2 2 2 2 2" xfId="32338"/>
    <cellStyle name="Обычный 3 6 5 2 2 2 3" xfId="23890"/>
    <cellStyle name="Обычный 3 6 5 2 2 3" xfId="11217"/>
    <cellStyle name="Обычный 3 6 5 2 2 3 2" xfId="28114"/>
    <cellStyle name="Обычный 3 6 5 2 2 4" xfId="19666"/>
    <cellStyle name="Обычный 3 6 5 2 3" xfId="4177"/>
    <cellStyle name="Обычный 3 6 5 2 3 2" xfId="8401"/>
    <cellStyle name="Обычный 3 6 5 2 3 2 2" xfId="16849"/>
    <cellStyle name="Обычный 3 6 5 2 3 2 2 2" xfId="33746"/>
    <cellStyle name="Обычный 3 6 5 2 3 2 3" xfId="25298"/>
    <cellStyle name="Обычный 3 6 5 2 3 3" xfId="12625"/>
    <cellStyle name="Обычный 3 6 5 2 3 3 2" xfId="29522"/>
    <cellStyle name="Обычный 3 6 5 2 3 4" xfId="21074"/>
    <cellStyle name="Обычный 3 6 5 2 4" xfId="5585"/>
    <cellStyle name="Обычный 3 6 5 2 4 2" xfId="14033"/>
    <cellStyle name="Обычный 3 6 5 2 4 2 2" xfId="30930"/>
    <cellStyle name="Обычный 3 6 5 2 4 3" xfId="22482"/>
    <cellStyle name="Обычный 3 6 5 2 5" xfId="9809"/>
    <cellStyle name="Обычный 3 6 5 2 5 2" xfId="26706"/>
    <cellStyle name="Обычный 3 6 5 2 6" xfId="18258"/>
    <cellStyle name="Обычный 3 6 5 3" xfId="2065"/>
    <cellStyle name="Обычный 3 6 5 3 2" xfId="6289"/>
    <cellStyle name="Обычный 3 6 5 3 2 2" xfId="14737"/>
    <cellStyle name="Обычный 3 6 5 3 2 2 2" xfId="31634"/>
    <cellStyle name="Обычный 3 6 5 3 2 3" xfId="23186"/>
    <cellStyle name="Обычный 3 6 5 3 3" xfId="10513"/>
    <cellStyle name="Обычный 3 6 5 3 3 2" xfId="27410"/>
    <cellStyle name="Обычный 3 6 5 3 4" xfId="18962"/>
    <cellStyle name="Обычный 3 6 5 4" xfId="3473"/>
    <cellStyle name="Обычный 3 6 5 4 2" xfId="7697"/>
    <cellStyle name="Обычный 3 6 5 4 2 2" xfId="16145"/>
    <cellStyle name="Обычный 3 6 5 4 2 2 2" xfId="33042"/>
    <cellStyle name="Обычный 3 6 5 4 2 3" xfId="24594"/>
    <cellStyle name="Обычный 3 6 5 4 3" xfId="11921"/>
    <cellStyle name="Обычный 3 6 5 4 3 2" xfId="28818"/>
    <cellStyle name="Обычный 3 6 5 4 4" xfId="20370"/>
    <cellStyle name="Обычный 3 6 5 5" xfId="4881"/>
    <cellStyle name="Обычный 3 6 5 5 2" xfId="13329"/>
    <cellStyle name="Обычный 3 6 5 5 2 2" xfId="30226"/>
    <cellStyle name="Обычный 3 6 5 5 3" xfId="21778"/>
    <cellStyle name="Обычный 3 6 5 6" xfId="9105"/>
    <cellStyle name="Обычный 3 6 5 6 2" xfId="26002"/>
    <cellStyle name="Обычный 3 6 5 7" xfId="17554"/>
    <cellStyle name="Обычный 3 6 5 8" xfId="34451"/>
    <cellStyle name="Обычный 3 6 6" xfId="1008"/>
    <cellStyle name="Обычный 3 6 6 2" xfId="2417"/>
    <cellStyle name="Обычный 3 6 6 2 2" xfId="6641"/>
    <cellStyle name="Обычный 3 6 6 2 2 2" xfId="15089"/>
    <cellStyle name="Обычный 3 6 6 2 2 2 2" xfId="31986"/>
    <cellStyle name="Обычный 3 6 6 2 2 3" xfId="23538"/>
    <cellStyle name="Обычный 3 6 6 2 3" xfId="10865"/>
    <cellStyle name="Обычный 3 6 6 2 3 2" xfId="27762"/>
    <cellStyle name="Обычный 3 6 6 2 4" xfId="19314"/>
    <cellStyle name="Обычный 3 6 6 3" xfId="3825"/>
    <cellStyle name="Обычный 3 6 6 3 2" xfId="8049"/>
    <cellStyle name="Обычный 3 6 6 3 2 2" xfId="16497"/>
    <cellStyle name="Обычный 3 6 6 3 2 2 2" xfId="33394"/>
    <cellStyle name="Обычный 3 6 6 3 2 3" xfId="24946"/>
    <cellStyle name="Обычный 3 6 6 3 3" xfId="12273"/>
    <cellStyle name="Обычный 3 6 6 3 3 2" xfId="29170"/>
    <cellStyle name="Обычный 3 6 6 3 4" xfId="20722"/>
    <cellStyle name="Обычный 3 6 6 4" xfId="5233"/>
    <cellStyle name="Обычный 3 6 6 4 2" xfId="13681"/>
    <cellStyle name="Обычный 3 6 6 4 2 2" xfId="30578"/>
    <cellStyle name="Обычный 3 6 6 4 3" xfId="22130"/>
    <cellStyle name="Обычный 3 6 6 5" xfId="9457"/>
    <cellStyle name="Обычный 3 6 6 5 2" xfId="26354"/>
    <cellStyle name="Обычный 3 6 6 6" xfId="17906"/>
    <cellStyle name="Обычный 3 6 7" xfId="1713"/>
    <cellStyle name="Обычный 3 6 7 2" xfId="5937"/>
    <cellStyle name="Обычный 3 6 7 2 2" xfId="14385"/>
    <cellStyle name="Обычный 3 6 7 2 2 2" xfId="31282"/>
    <cellStyle name="Обычный 3 6 7 2 3" xfId="22834"/>
    <cellStyle name="Обычный 3 6 7 3" xfId="10161"/>
    <cellStyle name="Обычный 3 6 7 3 2" xfId="27058"/>
    <cellStyle name="Обычный 3 6 7 4" xfId="18610"/>
    <cellStyle name="Обычный 3 6 8" xfId="3121"/>
    <cellStyle name="Обычный 3 6 8 2" xfId="7345"/>
    <cellStyle name="Обычный 3 6 8 2 2" xfId="15793"/>
    <cellStyle name="Обычный 3 6 8 2 2 2" xfId="32690"/>
    <cellStyle name="Обычный 3 6 8 2 3" xfId="24242"/>
    <cellStyle name="Обычный 3 6 8 3" xfId="11569"/>
    <cellStyle name="Обычный 3 6 8 3 2" xfId="28466"/>
    <cellStyle name="Обычный 3 6 8 4" xfId="20018"/>
    <cellStyle name="Обычный 3 6 9" xfId="4529"/>
    <cellStyle name="Обычный 3 6 9 2" xfId="12977"/>
    <cellStyle name="Обычный 3 6 9 2 2" xfId="29874"/>
    <cellStyle name="Обычный 3 6 9 3" xfId="21426"/>
    <cellStyle name="Обычный 3 7" xfId="232"/>
    <cellStyle name="Обычный 3 7 10" xfId="17210"/>
    <cellStyle name="Обычный 3 7 11" xfId="34107"/>
    <cellStyle name="Обычный 3 7 2" xfId="233"/>
    <cellStyle name="Обычный 3 7 2 10" xfId="34108"/>
    <cellStyle name="Обычный 3 7 2 2" xfId="234"/>
    <cellStyle name="Обычный 3 7 2 2 2" xfId="639"/>
    <cellStyle name="Обычный 3 7 2 2 2 2" xfId="1370"/>
    <cellStyle name="Обычный 3 7 2 2 2 2 2" xfId="2779"/>
    <cellStyle name="Обычный 3 7 2 2 2 2 2 2" xfId="7003"/>
    <cellStyle name="Обычный 3 7 2 2 2 2 2 2 2" xfId="15451"/>
    <cellStyle name="Обычный 3 7 2 2 2 2 2 2 2 2" xfId="32348"/>
    <cellStyle name="Обычный 3 7 2 2 2 2 2 2 3" xfId="23900"/>
    <cellStyle name="Обычный 3 7 2 2 2 2 2 3" xfId="11227"/>
    <cellStyle name="Обычный 3 7 2 2 2 2 2 3 2" xfId="28124"/>
    <cellStyle name="Обычный 3 7 2 2 2 2 2 4" xfId="19676"/>
    <cellStyle name="Обычный 3 7 2 2 2 2 3" xfId="4187"/>
    <cellStyle name="Обычный 3 7 2 2 2 2 3 2" xfId="8411"/>
    <cellStyle name="Обычный 3 7 2 2 2 2 3 2 2" xfId="16859"/>
    <cellStyle name="Обычный 3 7 2 2 2 2 3 2 2 2" xfId="33756"/>
    <cellStyle name="Обычный 3 7 2 2 2 2 3 2 3" xfId="25308"/>
    <cellStyle name="Обычный 3 7 2 2 2 2 3 3" xfId="12635"/>
    <cellStyle name="Обычный 3 7 2 2 2 2 3 3 2" xfId="29532"/>
    <cellStyle name="Обычный 3 7 2 2 2 2 3 4" xfId="21084"/>
    <cellStyle name="Обычный 3 7 2 2 2 2 4" xfId="5595"/>
    <cellStyle name="Обычный 3 7 2 2 2 2 4 2" xfId="14043"/>
    <cellStyle name="Обычный 3 7 2 2 2 2 4 2 2" xfId="30940"/>
    <cellStyle name="Обычный 3 7 2 2 2 2 4 3" xfId="22492"/>
    <cellStyle name="Обычный 3 7 2 2 2 2 5" xfId="9819"/>
    <cellStyle name="Обычный 3 7 2 2 2 2 5 2" xfId="26716"/>
    <cellStyle name="Обычный 3 7 2 2 2 2 6" xfId="18268"/>
    <cellStyle name="Обычный 3 7 2 2 2 3" xfId="2075"/>
    <cellStyle name="Обычный 3 7 2 2 2 3 2" xfId="6299"/>
    <cellStyle name="Обычный 3 7 2 2 2 3 2 2" xfId="14747"/>
    <cellStyle name="Обычный 3 7 2 2 2 3 2 2 2" xfId="31644"/>
    <cellStyle name="Обычный 3 7 2 2 2 3 2 3" xfId="23196"/>
    <cellStyle name="Обычный 3 7 2 2 2 3 3" xfId="10523"/>
    <cellStyle name="Обычный 3 7 2 2 2 3 3 2" xfId="27420"/>
    <cellStyle name="Обычный 3 7 2 2 2 3 4" xfId="18972"/>
    <cellStyle name="Обычный 3 7 2 2 2 4" xfId="3483"/>
    <cellStyle name="Обычный 3 7 2 2 2 4 2" xfId="7707"/>
    <cellStyle name="Обычный 3 7 2 2 2 4 2 2" xfId="16155"/>
    <cellStyle name="Обычный 3 7 2 2 2 4 2 2 2" xfId="33052"/>
    <cellStyle name="Обычный 3 7 2 2 2 4 2 3" xfId="24604"/>
    <cellStyle name="Обычный 3 7 2 2 2 4 3" xfId="11931"/>
    <cellStyle name="Обычный 3 7 2 2 2 4 3 2" xfId="28828"/>
    <cellStyle name="Обычный 3 7 2 2 2 4 4" xfId="20380"/>
    <cellStyle name="Обычный 3 7 2 2 2 5" xfId="4891"/>
    <cellStyle name="Обычный 3 7 2 2 2 5 2" xfId="13339"/>
    <cellStyle name="Обычный 3 7 2 2 2 5 2 2" xfId="30236"/>
    <cellStyle name="Обычный 3 7 2 2 2 5 3" xfId="21788"/>
    <cellStyle name="Обычный 3 7 2 2 2 6" xfId="9115"/>
    <cellStyle name="Обычный 3 7 2 2 2 6 2" xfId="26012"/>
    <cellStyle name="Обычный 3 7 2 2 2 7" xfId="17564"/>
    <cellStyle name="Обычный 3 7 2 2 2 8" xfId="34461"/>
    <cellStyle name="Обычный 3 7 2 2 3" xfId="1018"/>
    <cellStyle name="Обычный 3 7 2 2 3 2" xfId="2427"/>
    <cellStyle name="Обычный 3 7 2 2 3 2 2" xfId="6651"/>
    <cellStyle name="Обычный 3 7 2 2 3 2 2 2" xfId="15099"/>
    <cellStyle name="Обычный 3 7 2 2 3 2 2 2 2" xfId="31996"/>
    <cellStyle name="Обычный 3 7 2 2 3 2 2 3" xfId="23548"/>
    <cellStyle name="Обычный 3 7 2 2 3 2 3" xfId="10875"/>
    <cellStyle name="Обычный 3 7 2 2 3 2 3 2" xfId="27772"/>
    <cellStyle name="Обычный 3 7 2 2 3 2 4" xfId="19324"/>
    <cellStyle name="Обычный 3 7 2 2 3 3" xfId="3835"/>
    <cellStyle name="Обычный 3 7 2 2 3 3 2" xfId="8059"/>
    <cellStyle name="Обычный 3 7 2 2 3 3 2 2" xfId="16507"/>
    <cellStyle name="Обычный 3 7 2 2 3 3 2 2 2" xfId="33404"/>
    <cellStyle name="Обычный 3 7 2 2 3 3 2 3" xfId="24956"/>
    <cellStyle name="Обычный 3 7 2 2 3 3 3" xfId="12283"/>
    <cellStyle name="Обычный 3 7 2 2 3 3 3 2" xfId="29180"/>
    <cellStyle name="Обычный 3 7 2 2 3 3 4" xfId="20732"/>
    <cellStyle name="Обычный 3 7 2 2 3 4" xfId="5243"/>
    <cellStyle name="Обычный 3 7 2 2 3 4 2" xfId="13691"/>
    <cellStyle name="Обычный 3 7 2 2 3 4 2 2" xfId="30588"/>
    <cellStyle name="Обычный 3 7 2 2 3 4 3" xfId="22140"/>
    <cellStyle name="Обычный 3 7 2 2 3 5" xfId="9467"/>
    <cellStyle name="Обычный 3 7 2 2 3 5 2" xfId="26364"/>
    <cellStyle name="Обычный 3 7 2 2 3 6" xfId="17916"/>
    <cellStyle name="Обычный 3 7 2 2 4" xfId="1723"/>
    <cellStyle name="Обычный 3 7 2 2 4 2" xfId="5947"/>
    <cellStyle name="Обычный 3 7 2 2 4 2 2" xfId="14395"/>
    <cellStyle name="Обычный 3 7 2 2 4 2 2 2" xfId="31292"/>
    <cellStyle name="Обычный 3 7 2 2 4 2 3" xfId="22844"/>
    <cellStyle name="Обычный 3 7 2 2 4 3" xfId="10171"/>
    <cellStyle name="Обычный 3 7 2 2 4 3 2" xfId="27068"/>
    <cellStyle name="Обычный 3 7 2 2 4 4" xfId="18620"/>
    <cellStyle name="Обычный 3 7 2 2 5" xfId="3131"/>
    <cellStyle name="Обычный 3 7 2 2 5 2" xfId="7355"/>
    <cellStyle name="Обычный 3 7 2 2 5 2 2" xfId="15803"/>
    <cellStyle name="Обычный 3 7 2 2 5 2 2 2" xfId="32700"/>
    <cellStyle name="Обычный 3 7 2 2 5 2 3" xfId="24252"/>
    <cellStyle name="Обычный 3 7 2 2 5 3" xfId="11579"/>
    <cellStyle name="Обычный 3 7 2 2 5 3 2" xfId="28476"/>
    <cellStyle name="Обычный 3 7 2 2 5 4" xfId="20028"/>
    <cellStyle name="Обычный 3 7 2 2 6" xfId="4539"/>
    <cellStyle name="Обычный 3 7 2 2 6 2" xfId="12987"/>
    <cellStyle name="Обычный 3 7 2 2 6 2 2" xfId="29884"/>
    <cellStyle name="Обычный 3 7 2 2 6 3" xfId="21436"/>
    <cellStyle name="Обычный 3 7 2 2 7" xfId="8763"/>
    <cellStyle name="Обычный 3 7 2 2 7 2" xfId="25660"/>
    <cellStyle name="Обычный 3 7 2 2 8" xfId="17212"/>
    <cellStyle name="Обычный 3 7 2 2 9" xfId="34109"/>
    <cellStyle name="Обычный 3 7 2 3" xfId="638"/>
    <cellStyle name="Обычный 3 7 2 3 2" xfId="1369"/>
    <cellStyle name="Обычный 3 7 2 3 2 2" xfId="2778"/>
    <cellStyle name="Обычный 3 7 2 3 2 2 2" xfId="7002"/>
    <cellStyle name="Обычный 3 7 2 3 2 2 2 2" xfId="15450"/>
    <cellStyle name="Обычный 3 7 2 3 2 2 2 2 2" xfId="32347"/>
    <cellStyle name="Обычный 3 7 2 3 2 2 2 3" xfId="23899"/>
    <cellStyle name="Обычный 3 7 2 3 2 2 3" xfId="11226"/>
    <cellStyle name="Обычный 3 7 2 3 2 2 3 2" xfId="28123"/>
    <cellStyle name="Обычный 3 7 2 3 2 2 4" xfId="19675"/>
    <cellStyle name="Обычный 3 7 2 3 2 3" xfId="4186"/>
    <cellStyle name="Обычный 3 7 2 3 2 3 2" xfId="8410"/>
    <cellStyle name="Обычный 3 7 2 3 2 3 2 2" xfId="16858"/>
    <cellStyle name="Обычный 3 7 2 3 2 3 2 2 2" xfId="33755"/>
    <cellStyle name="Обычный 3 7 2 3 2 3 2 3" xfId="25307"/>
    <cellStyle name="Обычный 3 7 2 3 2 3 3" xfId="12634"/>
    <cellStyle name="Обычный 3 7 2 3 2 3 3 2" xfId="29531"/>
    <cellStyle name="Обычный 3 7 2 3 2 3 4" xfId="21083"/>
    <cellStyle name="Обычный 3 7 2 3 2 4" xfId="5594"/>
    <cellStyle name="Обычный 3 7 2 3 2 4 2" xfId="14042"/>
    <cellStyle name="Обычный 3 7 2 3 2 4 2 2" xfId="30939"/>
    <cellStyle name="Обычный 3 7 2 3 2 4 3" xfId="22491"/>
    <cellStyle name="Обычный 3 7 2 3 2 5" xfId="9818"/>
    <cellStyle name="Обычный 3 7 2 3 2 5 2" xfId="26715"/>
    <cellStyle name="Обычный 3 7 2 3 2 6" xfId="18267"/>
    <cellStyle name="Обычный 3 7 2 3 3" xfId="2074"/>
    <cellStyle name="Обычный 3 7 2 3 3 2" xfId="6298"/>
    <cellStyle name="Обычный 3 7 2 3 3 2 2" xfId="14746"/>
    <cellStyle name="Обычный 3 7 2 3 3 2 2 2" xfId="31643"/>
    <cellStyle name="Обычный 3 7 2 3 3 2 3" xfId="23195"/>
    <cellStyle name="Обычный 3 7 2 3 3 3" xfId="10522"/>
    <cellStyle name="Обычный 3 7 2 3 3 3 2" xfId="27419"/>
    <cellStyle name="Обычный 3 7 2 3 3 4" xfId="18971"/>
    <cellStyle name="Обычный 3 7 2 3 4" xfId="3482"/>
    <cellStyle name="Обычный 3 7 2 3 4 2" xfId="7706"/>
    <cellStyle name="Обычный 3 7 2 3 4 2 2" xfId="16154"/>
    <cellStyle name="Обычный 3 7 2 3 4 2 2 2" xfId="33051"/>
    <cellStyle name="Обычный 3 7 2 3 4 2 3" xfId="24603"/>
    <cellStyle name="Обычный 3 7 2 3 4 3" xfId="11930"/>
    <cellStyle name="Обычный 3 7 2 3 4 3 2" xfId="28827"/>
    <cellStyle name="Обычный 3 7 2 3 4 4" xfId="20379"/>
    <cellStyle name="Обычный 3 7 2 3 5" xfId="4890"/>
    <cellStyle name="Обычный 3 7 2 3 5 2" xfId="13338"/>
    <cellStyle name="Обычный 3 7 2 3 5 2 2" xfId="30235"/>
    <cellStyle name="Обычный 3 7 2 3 5 3" xfId="21787"/>
    <cellStyle name="Обычный 3 7 2 3 6" xfId="9114"/>
    <cellStyle name="Обычный 3 7 2 3 6 2" xfId="26011"/>
    <cellStyle name="Обычный 3 7 2 3 7" xfId="17563"/>
    <cellStyle name="Обычный 3 7 2 3 8" xfId="34460"/>
    <cellStyle name="Обычный 3 7 2 4" xfId="1017"/>
    <cellStyle name="Обычный 3 7 2 4 2" xfId="2426"/>
    <cellStyle name="Обычный 3 7 2 4 2 2" xfId="6650"/>
    <cellStyle name="Обычный 3 7 2 4 2 2 2" xfId="15098"/>
    <cellStyle name="Обычный 3 7 2 4 2 2 2 2" xfId="31995"/>
    <cellStyle name="Обычный 3 7 2 4 2 2 3" xfId="23547"/>
    <cellStyle name="Обычный 3 7 2 4 2 3" xfId="10874"/>
    <cellStyle name="Обычный 3 7 2 4 2 3 2" xfId="27771"/>
    <cellStyle name="Обычный 3 7 2 4 2 4" xfId="19323"/>
    <cellStyle name="Обычный 3 7 2 4 3" xfId="3834"/>
    <cellStyle name="Обычный 3 7 2 4 3 2" xfId="8058"/>
    <cellStyle name="Обычный 3 7 2 4 3 2 2" xfId="16506"/>
    <cellStyle name="Обычный 3 7 2 4 3 2 2 2" xfId="33403"/>
    <cellStyle name="Обычный 3 7 2 4 3 2 3" xfId="24955"/>
    <cellStyle name="Обычный 3 7 2 4 3 3" xfId="12282"/>
    <cellStyle name="Обычный 3 7 2 4 3 3 2" xfId="29179"/>
    <cellStyle name="Обычный 3 7 2 4 3 4" xfId="20731"/>
    <cellStyle name="Обычный 3 7 2 4 4" xfId="5242"/>
    <cellStyle name="Обычный 3 7 2 4 4 2" xfId="13690"/>
    <cellStyle name="Обычный 3 7 2 4 4 2 2" xfId="30587"/>
    <cellStyle name="Обычный 3 7 2 4 4 3" xfId="22139"/>
    <cellStyle name="Обычный 3 7 2 4 5" xfId="9466"/>
    <cellStyle name="Обычный 3 7 2 4 5 2" xfId="26363"/>
    <cellStyle name="Обычный 3 7 2 4 6" xfId="17915"/>
    <cellStyle name="Обычный 3 7 2 5" xfId="1722"/>
    <cellStyle name="Обычный 3 7 2 5 2" xfId="5946"/>
    <cellStyle name="Обычный 3 7 2 5 2 2" xfId="14394"/>
    <cellStyle name="Обычный 3 7 2 5 2 2 2" xfId="31291"/>
    <cellStyle name="Обычный 3 7 2 5 2 3" xfId="22843"/>
    <cellStyle name="Обычный 3 7 2 5 3" xfId="10170"/>
    <cellStyle name="Обычный 3 7 2 5 3 2" xfId="27067"/>
    <cellStyle name="Обычный 3 7 2 5 4" xfId="18619"/>
    <cellStyle name="Обычный 3 7 2 6" xfId="3130"/>
    <cellStyle name="Обычный 3 7 2 6 2" xfId="7354"/>
    <cellStyle name="Обычный 3 7 2 6 2 2" xfId="15802"/>
    <cellStyle name="Обычный 3 7 2 6 2 2 2" xfId="32699"/>
    <cellStyle name="Обычный 3 7 2 6 2 3" xfId="24251"/>
    <cellStyle name="Обычный 3 7 2 6 3" xfId="11578"/>
    <cellStyle name="Обычный 3 7 2 6 3 2" xfId="28475"/>
    <cellStyle name="Обычный 3 7 2 6 4" xfId="20027"/>
    <cellStyle name="Обычный 3 7 2 7" xfId="4538"/>
    <cellStyle name="Обычный 3 7 2 7 2" xfId="12986"/>
    <cellStyle name="Обычный 3 7 2 7 2 2" xfId="29883"/>
    <cellStyle name="Обычный 3 7 2 7 3" xfId="21435"/>
    <cellStyle name="Обычный 3 7 2 8" xfId="8762"/>
    <cellStyle name="Обычный 3 7 2 8 2" xfId="25659"/>
    <cellStyle name="Обычный 3 7 2 9" xfId="17211"/>
    <cellStyle name="Обычный 3 7 3" xfId="235"/>
    <cellStyle name="Обычный 3 7 3 2" xfId="640"/>
    <cellStyle name="Обычный 3 7 3 2 2" xfId="1371"/>
    <cellStyle name="Обычный 3 7 3 2 2 2" xfId="2780"/>
    <cellStyle name="Обычный 3 7 3 2 2 2 2" xfId="7004"/>
    <cellStyle name="Обычный 3 7 3 2 2 2 2 2" xfId="15452"/>
    <cellStyle name="Обычный 3 7 3 2 2 2 2 2 2" xfId="32349"/>
    <cellStyle name="Обычный 3 7 3 2 2 2 2 3" xfId="23901"/>
    <cellStyle name="Обычный 3 7 3 2 2 2 3" xfId="11228"/>
    <cellStyle name="Обычный 3 7 3 2 2 2 3 2" xfId="28125"/>
    <cellStyle name="Обычный 3 7 3 2 2 2 4" xfId="19677"/>
    <cellStyle name="Обычный 3 7 3 2 2 3" xfId="4188"/>
    <cellStyle name="Обычный 3 7 3 2 2 3 2" xfId="8412"/>
    <cellStyle name="Обычный 3 7 3 2 2 3 2 2" xfId="16860"/>
    <cellStyle name="Обычный 3 7 3 2 2 3 2 2 2" xfId="33757"/>
    <cellStyle name="Обычный 3 7 3 2 2 3 2 3" xfId="25309"/>
    <cellStyle name="Обычный 3 7 3 2 2 3 3" xfId="12636"/>
    <cellStyle name="Обычный 3 7 3 2 2 3 3 2" xfId="29533"/>
    <cellStyle name="Обычный 3 7 3 2 2 3 4" xfId="21085"/>
    <cellStyle name="Обычный 3 7 3 2 2 4" xfId="5596"/>
    <cellStyle name="Обычный 3 7 3 2 2 4 2" xfId="14044"/>
    <cellStyle name="Обычный 3 7 3 2 2 4 2 2" xfId="30941"/>
    <cellStyle name="Обычный 3 7 3 2 2 4 3" xfId="22493"/>
    <cellStyle name="Обычный 3 7 3 2 2 5" xfId="9820"/>
    <cellStyle name="Обычный 3 7 3 2 2 5 2" xfId="26717"/>
    <cellStyle name="Обычный 3 7 3 2 2 6" xfId="18269"/>
    <cellStyle name="Обычный 3 7 3 2 3" xfId="2076"/>
    <cellStyle name="Обычный 3 7 3 2 3 2" xfId="6300"/>
    <cellStyle name="Обычный 3 7 3 2 3 2 2" xfId="14748"/>
    <cellStyle name="Обычный 3 7 3 2 3 2 2 2" xfId="31645"/>
    <cellStyle name="Обычный 3 7 3 2 3 2 3" xfId="23197"/>
    <cellStyle name="Обычный 3 7 3 2 3 3" xfId="10524"/>
    <cellStyle name="Обычный 3 7 3 2 3 3 2" xfId="27421"/>
    <cellStyle name="Обычный 3 7 3 2 3 4" xfId="18973"/>
    <cellStyle name="Обычный 3 7 3 2 4" xfId="3484"/>
    <cellStyle name="Обычный 3 7 3 2 4 2" xfId="7708"/>
    <cellStyle name="Обычный 3 7 3 2 4 2 2" xfId="16156"/>
    <cellStyle name="Обычный 3 7 3 2 4 2 2 2" xfId="33053"/>
    <cellStyle name="Обычный 3 7 3 2 4 2 3" xfId="24605"/>
    <cellStyle name="Обычный 3 7 3 2 4 3" xfId="11932"/>
    <cellStyle name="Обычный 3 7 3 2 4 3 2" xfId="28829"/>
    <cellStyle name="Обычный 3 7 3 2 4 4" xfId="20381"/>
    <cellStyle name="Обычный 3 7 3 2 5" xfId="4892"/>
    <cellStyle name="Обычный 3 7 3 2 5 2" xfId="13340"/>
    <cellStyle name="Обычный 3 7 3 2 5 2 2" xfId="30237"/>
    <cellStyle name="Обычный 3 7 3 2 5 3" xfId="21789"/>
    <cellStyle name="Обычный 3 7 3 2 6" xfId="9116"/>
    <cellStyle name="Обычный 3 7 3 2 6 2" xfId="26013"/>
    <cellStyle name="Обычный 3 7 3 2 7" xfId="17565"/>
    <cellStyle name="Обычный 3 7 3 2 8" xfId="34462"/>
    <cellStyle name="Обычный 3 7 3 3" xfId="1019"/>
    <cellStyle name="Обычный 3 7 3 3 2" xfId="2428"/>
    <cellStyle name="Обычный 3 7 3 3 2 2" xfId="6652"/>
    <cellStyle name="Обычный 3 7 3 3 2 2 2" xfId="15100"/>
    <cellStyle name="Обычный 3 7 3 3 2 2 2 2" xfId="31997"/>
    <cellStyle name="Обычный 3 7 3 3 2 2 3" xfId="23549"/>
    <cellStyle name="Обычный 3 7 3 3 2 3" xfId="10876"/>
    <cellStyle name="Обычный 3 7 3 3 2 3 2" xfId="27773"/>
    <cellStyle name="Обычный 3 7 3 3 2 4" xfId="19325"/>
    <cellStyle name="Обычный 3 7 3 3 3" xfId="3836"/>
    <cellStyle name="Обычный 3 7 3 3 3 2" xfId="8060"/>
    <cellStyle name="Обычный 3 7 3 3 3 2 2" xfId="16508"/>
    <cellStyle name="Обычный 3 7 3 3 3 2 2 2" xfId="33405"/>
    <cellStyle name="Обычный 3 7 3 3 3 2 3" xfId="24957"/>
    <cellStyle name="Обычный 3 7 3 3 3 3" xfId="12284"/>
    <cellStyle name="Обычный 3 7 3 3 3 3 2" xfId="29181"/>
    <cellStyle name="Обычный 3 7 3 3 3 4" xfId="20733"/>
    <cellStyle name="Обычный 3 7 3 3 4" xfId="5244"/>
    <cellStyle name="Обычный 3 7 3 3 4 2" xfId="13692"/>
    <cellStyle name="Обычный 3 7 3 3 4 2 2" xfId="30589"/>
    <cellStyle name="Обычный 3 7 3 3 4 3" xfId="22141"/>
    <cellStyle name="Обычный 3 7 3 3 5" xfId="9468"/>
    <cellStyle name="Обычный 3 7 3 3 5 2" xfId="26365"/>
    <cellStyle name="Обычный 3 7 3 3 6" xfId="17917"/>
    <cellStyle name="Обычный 3 7 3 4" xfId="1724"/>
    <cellStyle name="Обычный 3 7 3 4 2" xfId="5948"/>
    <cellStyle name="Обычный 3 7 3 4 2 2" xfId="14396"/>
    <cellStyle name="Обычный 3 7 3 4 2 2 2" xfId="31293"/>
    <cellStyle name="Обычный 3 7 3 4 2 3" xfId="22845"/>
    <cellStyle name="Обычный 3 7 3 4 3" xfId="10172"/>
    <cellStyle name="Обычный 3 7 3 4 3 2" xfId="27069"/>
    <cellStyle name="Обычный 3 7 3 4 4" xfId="18621"/>
    <cellStyle name="Обычный 3 7 3 5" xfId="3132"/>
    <cellStyle name="Обычный 3 7 3 5 2" xfId="7356"/>
    <cellStyle name="Обычный 3 7 3 5 2 2" xfId="15804"/>
    <cellStyle name="Обычный 3 7 3 5 2 2 2" xfId="32701"/>
    <cellStyle name="Обычный 3 7 3 5 2 3" xfId="24253"/>
    <cellStyle name="Обычный 3 7 3 5 3" xfId="11580"/>
    <cellStyle name="Обычный 3 7 3 5 3 2" xfId="28477"/>
    <cellStyle name="Обычный 3 7 3 5 4" xfId="20029"/>
    <cellStyle name="Обычный 3 7 3 6" xfId="4540"/>
    <cellStyle name="Обычный 3 7 3 6 2" xfId="12988"/>
    <cellStyle name="Обычный 3 7 3 6 2 2" xfId="29885"/>
    <cellStyle name="Обычный 3 7 3 6 3" xfId="21437"/>
    <cellStyle name="Обычный 3 7 3 7" xfId="8764"/>
    <cellStyle name="Обычный 3 7 3 7 2" xfId="25661"/>
    <cellStyle name="Обычный 3 7 3 8" xfId="17213"/>
    <cellStyle name="Обычный 3 7 3 9" xfId="34110"/>
    <cellStyle name="Обычный 3 7 4" xfId="637"/>
    <cellStyle name="Обычный 3 7 4 2" xfId="1368"/>
    <cellStyle name="Обычный 3 7 4 2 2" xfId="2777"/>
    <cellStyle name="Обычный 3 7 4 2 2 2" xfId="7001"/>
    <cellStyle name="Обычный 3 7 4 2 2 2 2" xfId="15449"/>
    <cellStyle name="Обычный 3 7 4 2 2 2 2 2" xfId="32346"/>
    <cellStyle name="Обычный 3 7 4 2 2 2 3" xfId="23898"/>
    <cellStyle name="Обычный 3 7 4 2 2 3" xfId="11225"/>
    <cellStyle name="Обычный 3 7 4 2 2 3 2" xfId="28122"/>
    <cellStyle name="Обычный 3 7 4 2 2 4" xfId="19674"/>
    <cellStyle name="Обычный 3 7 4 2 3" xfId="4185"/>
    <cellStyle name="Обычный 3 7 4 2 3 2" xfId="8409"/>
    <cellStyle name="Обычный 3 7 4 2 3 2 2" xfId="16857"/>
    <cellStyle name="Обычный 3 7 4 2 3 2 2 2" xfId="33754"/>
    <cellStyle name="Обычный 3 7 4 2 3 2 3" xfId="25306"/>
    <cellStyle name="Обычный 3 7 4 2 3 3" xfId="12633"/>
    <cellStyle name="Обычный 3 7 4 2 3 3 2" xfId="29530"/>
    <cellStyle name="Обычный 3 7 4 2 3 4" xfId="21082"/>
    <cellStyle name="Обычный 3 7 4 2 4" xfId="5593"/>
    <cellStyle name="Обычный 3 7 4 2 4 2" xfId="14041"/>
    <cellStyle name="Обычный 3 7 4 2 4 2 2" xfId="30938"/>
    <cellStyle name="Обычный 3 7 4 2 4 3" xfId="22490"/>
    <cellStyle name="Обычный 3 7 4 2 5" xfId="9817"/>
    <cellStyle name="Обычный 3 7 4 2 5 2" xfId="26714"/>
    <cellStyle name="Обычный 3 7 4 2 6" xfId="18266"/>
    <cellStyle name="Обычный 3 7 4 3" xfId="2073"/>
    <cellStyle name="Обычный 3 7 4 3 2" xfId="6297"/>
    <cellStyle name="Обычный 3 7 4 3 2 2" xfId="14745"/>
    <cellStyle name="Обычный 3 7 4 3 2 2 2" xfId="31642"/>
    <cellStyle name="Обычный 3 7 4 3 2 3" xfId="23194"/>
    <cellStyle name="Обычный 3 7 4 3 3" xfId="10521"/>
    <cellStyle name="Обычный 3 7 4 3 3 2" xfId="27418"/>
    <cellStyle name="Обычный 3 7 4 3 4" xfId="18970"/>
    <cellStyle name="Обычный 3 7 4 4" xfId="3481"/>
    <cellStyle name="Обычный 3 7 4 4 2" xfId="7705"/>
    <cellStyle name="Обычный 3 7 4 4 2 2" xfId="16153"/>
    <cellStyle name="Обычный 3 7 4 4 2 2 2" xfId="33050"/>
    <cellStyle name="Обычный 3 7 4 4 2 3" xfId="24602"/>
    <cellStyle name="Обычный 3 7 4 4 3" xfId="11929"/>
    <cellStyle name="Обычный 3 7 4 4 3 2" xfId="28826"/>
    <cellStyle name="Обычный 3 7 4 4 4" xfId="20378"/>
    <cellStyle name="Обычный 3 7 4 5" xfId="4889"/>
    <cellStyle name="Обычный 3 7 4 5 2" xfId="13337"/>
    <cellStyle name="Обычный 3 7 4 5 2 2" xfId="30234"/>
    <cellStyle name="Обычный 3 7 4 5 3" xfId="21786"/>
    <cellStyle name="Обычный 3 7 4 6" xfId="9113"/>
    <cellStyle name="Обычный 3 7 4 6 2" xfId="26010"/>
    <cellStyle name="Обычный 3 7 4 7" xfId="17562"/>
    <cellStyle name="Обычный 3 7 4 8" xfId="34459"/>
    <cellStyle name="Обычный 3 7 5" xfId="1016"/>
    <cellStyle name="Обычный 3 7 5 2" xfId="2425"/>
    <cellStyle name="Обычный 3 7 5 2 2" xfId="6649"/>
    <cellStyle name="Обычный 3 7 5 2 2 2" xfId="15097"/>
    <cellStyle name="Обычный 3 7 5 2 2 2 2" xfId="31994"/>
    <cellStyle name="Обычный 3 7 5 2 2 3" xfId="23546"/>
    <cellStyle name="Обычный 3 7 5 2 3" xfId="10873"/>
    <cellStyle name="Обычный 3 7 5 2 3 2" xfId="27770"/>
    <cellStyle name="Обычный 3 7 5 2 4" xfId="19322"/>
    <cellStyle name="Обычный 3 7 5 3" xfId="3833"/>
    <cellStyle name="Обычный 3 7 5 3 2" xfId="8057"/>
    <cellStyle name="Обычный 3 7 5 3 2 2" xfId="16505"/>
    <cellStyle name="Обычный 3 7 5 3 2 2 2" xfId="33402"/>
    <cellStyle name="Обычный 3 7 5 3 2 3" xfId="24954"/>
    <cellStyle name="Обычный 3 7 5 3 3" xfId="12281"/>
    <cellStyle name="Обычный 3 7 5 3 3 2" xfId="29178"/>
    <cellStyle name="Обычный 3 7 5 3 4" xfId="20730"/>
    <cellStyle name="Обычный 3 7 5 4" xfId="5241"/>
    <cellStyle name="Обычный 3 7 5 4 2" xfId="13689"/>
    <cellStyle name="Обычный 3 7 5 4 2 2" xfId="30586"/>
    <cellStyle name="Обычный 3 7 5 4 3" xfId="22138"/>
    <cellStyle name="Обычный 3 7 5 5" xfId="9465"/>
    <cellStyle name="Обычный 3 7 5 5 2" xfId="26362"/>
    <cellStyle name="Обычный 3 7 5 6" xfId="17914"/>
    <cellStyle name="Обычный 3 7 6" xfId="1721"/>
    <cellStyle name="Обычный 3 7 6 2" xfId="5945"/>
    <cellStyle name="Обычный 3 7 6 2 2" xfId="14393"/>
    <cellStyle name="Обычный 3 7 6 2 2 2" xfId="31290"/>
    <cellStyle name="Обычный 3 7 6 2 3" xfId="22842"/>
    <cellStyle name="Обычный 3 7 6 3" xfId="10169"/>
    <cellStyle name="Обычный 3 7 6 3 2" xfId="27066"/>
    <cellStyle name="Обычный 3 7 6 4" xfId="18618"/>
    <cellStyle name="Обычный 3 7 7" xfId="3129"/>
    <cellStyle name="Обычный 3 7 7 2" xfId="7353"/>
    <cellStyle name="Обычный 3 7 7 2 2" xfId="15801"/>
    <cellStyle name="Обычный 3 7 7 2 2 2" xfId="32698"/>
    <cellStyle name="Обычный 3 7 7 2 3" xfId="24250"/>
    <cellStyle name="Обычный 3 7 7 3" xfId="11577"/>
    <cellStyle name="Обычный 3 7 7 3 2" xfId="28474"/>
    <cellStyle name="Обычный 3 7 7 4" xfId="20026"/>
    <cellStyle name="Обычный 3 7 8" xfId="4537"/>
    <cellStyle name="Обычный 3 7 8 2" xfId="12985"/>
    <cellStyle name="Обычный 3 7 8 2 2" xfId="29882"/>
    <cellStyle name="Обычный 3 7 8 3" xfId="21434"/>
    <cellStyle name="Обычный 3 7 9" xfId="8761"/>
    <cellStyle name="Обычный 3 7 9 2" xfId="25658"/>
    <cellStyle name="Обычный 3 8" xfId="236"/>
    <cellStyle name="Обычный 3 8 10" xfId="34111"/>
    <cellStyle name="Обычный 3 8 2" xfId="237"/>
    <cellStyle name="Обычный 3 8 2 2" xfId="642"/>
    <cellStyle name="Обычный 3 8 2 2 2" xfId="1373"/>
    <cellStyle name="Обычный 3 8 2 2 2 2" xfId="2782"/>
    <cellStyle name="Обычный 3 8 2 2 2 2 2" xfId="7006"/>
    <cellStyle name="Обычный 3 8 2 2 2 2 2 2" xfId="15454"/>
    <cellStyle name="Обычный 3 8 2 2 2 2 2 2 2" xfId="32351"/>
    <cellStyle name="Обычный 3 8 2 2 2 2 2 3" xfId="23903"/>
    <cellStyle name="Обычный 3 8 2 2 2 2 3" xfId="11230"/>
    <cellStyle name="Обычный 3 8 2 2 2 2 3 2" xfId="28127"/>
    <cellStyle name="Обычный 3 8 2 2 2 2 4" xfId="19679"/>
    <cellStyle name="Обычный 3 8 2 2 2 3" xfId="4190"/>
    <cellStyle name="Обычный 3 8 2 2 2 3 2" xfId="8414"/>
    <cellStyle name="Обычный 3 8 2 2 2 3 2 2" xfId="16862"/>
    <cellStyle name="Обычный 3 8 2 2 2 3 2 2 2" xfId="33759"/>
    <cellStyle name="Обычный 3 8 2 2 2 3 2 3" xfId="25311"/>
    <cellStyle name="Обычный 3 8 2 2 2 3 3" xfId="12638"/>
    <cellStyle name="Обычный 3 8 2 2 2 3 3 2" xfId="29535"/>
    <cellStyle name="Обычный 3 8 2 2 2 3 4" xfId="21087"/>
    <cellStyle name="Обычный 3 8 2 2 2 4" xfId="5598"/>
    <cellStyle name="Обычный 3 8 2 2 2 4 2" xfId="14046"/>
    <cellStyle name="Обычный 3 8 2 2 2 4 2 2" xfId="30943"/>
    <cellStyle name="Обычный 3 8 2 2 2 4 3" xfId="22495"/>
    <cellStyle name="Обычный 3 8 2 2 2 5" xfId="9822"/>
    <cellStyle name="Обычный 3 8 2 2 2 5 2" xfId="26719"/>
    <cellStyle name="Обычный 3 8 2 2 2 6" xfId="18271"/>
    <cellStyle name="Обычный 3 8 2 2 3" xfId="2078"/>
    <cellStyle name="Обычный 3 8 2 2 3 2" xfId="6302"/>
    <cellStyle name="Обычный 3 8 2 2 3 2 2" xfId="14750"/>
    <cellStyle name="Обычный 3 8 2 2 3 2 2 2" xfId="31647"/>
    <cellStyle name="Обычный 3 8 2 2 3 2 3" xfId="23199"/>
    <cellStyle name="Обычный 3 8 2 2 3 3" xfId="10526"/>
    <cellStyle name="Обычный 3 8 2 2 3 3 2" xfId="27423"/>
    <cellStyle name="Обычный 3 8 2 2 3 4" xfId="18975"/>
    <cellStyle name="Обычный 3 8 2 2 4" xfId="3486"/>
    <cellStyle name="Обычный 3 8 2 2 4 2" xfId="7710"/>
    <cellStyle name="Обычный 3 8 2 2 4 2 2" xfId="16158"/>
    <cellStyle name="Обычный 3 8 2 2 4 2 2 2" xfId="33055"/>
    <cellStyle name="Обычный 3 8 2 2 4 2 3" xfId="24607"/>
    <cellStyle name="Обычный 3 8 2 2 4 3" xfId="11934"/>
    <cellStyle name="Обычный 3 8 2 2 4 3 2" xfId="28831"/>
    <cellStyle name="Обычный 3 8 2 2 4 4" xfId="20383"/>
    <cellStyle name="Обычный 3 8 2 2 5" xfId="4894"/>
    <cellStyle name="Обычный 3 8 2 2 5 2" xfId="13342"/>
    <cellStyle name="Обычный 3 8 2 2 5 2 2" xfId="30239"/>
    <cellStyle name="Обычный 3 8 2 2 5 3" xfId="21791"/>
    <cellStyle name="Обычный 3 8 2 2 6" xfId="9118"/>
    <cellStyle name="Обычный 3 8 2 2 6 2" xfId="26015"/>
    <cellStyle name="Обычный 3 8 2 2 7" xfId="17567"/>
    <cellStyle name="Обычный 3 8 2 2 8" xfId="34464"/>
    <cellStyle name="Обычный 3 8 2 3" xfId="1021"/>
    <cellStyle name="Обычный 3 8 2 3 2" xfId="2430"/>
    <cellStyle name="Обычный 3 8 2 3 2 2" xfId="6654"/>
    <cellStyle name="Обычный 3 8 2 3 2 2 2" xfId="15102"/>
    <cellStyle name="Обычный 3 8 2 3 2 2 2 2" xfId="31999"/>
    <cellStyle name="Обычный 3 8 2 3 2 2 3" xfId="23551"/>
    <cellStyle name="Обычный 3 8 2 3 2 3" xfId="10878"/>
    <cellStyle name="Обычный 3 8 2 3 2 3 2" xfId="27775"/>
    <cellStyle name="Обычный 3 8 2 3 2 4" xfId="19327"/>
    <cellStyle name="Обычный 3 8 2 3 3" xfId="3838"/>
    <cellStyle name="Обычный 3 8 2 3 3 2" xfId="8062"/>
    <cellStyle name="Обычный 3 8 2 3 3 2 2" xfId="16510"/>
    <cellStyle name="Обычный 3 8 2 3 3 2 2 2" xfId="33407"/>
    <cellStyle name="Обычный 3 8 2 3 3 2 3" xfId="24959"/>
    <cellStyle name="Обычный 3 8 2 3 3 3" xfId="12286"/>
    <cellStyle name="Обычный 3 8 2 3 3 3 2" xfId="29183"/>
    <cellStyle name="Обычный 3 8 2 3 3 4" xfId="20735"/>
    <cellStyle name="Обычный 3 8 2 3 4" xfId="5246"/>
    <cellStyle name="Обычный 3 8 2 3 4 2" xfId="13694"/>
    <cellStyle name="Обычный 3 8 2 3 4 2 2" xfId="30591"/>
    <cellStyle name="Обычный 3 8 2 3 4 3" xfId="22143"/>
    <cellStyle name="Обычный 3 8 2 3 5" xfId="9470"/>
    <cellStyle name="Обычный 3 8 2 3 5 2" xfId="26367"/>
    <cellStyle name="Обычный 3 8 2 3 6" xfId="17919"/>
    <cellStyle name="Обычный 3 8 2 4" xfId="1726"/>
    <cellStyle name="Обычный 3 8 2 4 2" xfId="5950"/>
    <cellStyle name="Обычный 3 8 2 4 2 2" xfId="14398"/>
    <cellStyle name="Обычный 3 8 2 4 2 2 2" xfId="31295"/>
    <cellStyle name="Обычный 3 8 2 4 2 3" xfId="22847"/>
    <cellStyle name="Обычный 3 8 2 4 3" xfId="10174"/>
    <cellStyle name="Обычный 3 8 2 4 3 2" xfId="27071"/>
    <cellStyle name="Обычный 3 8 2 4 4" xfId="18623"/>
    <cellStyle name="Обычный 3 8 2 5" xfId="3134"/>
    <cellStyle name="Обычный 3 8 2 5 2" xfId="7358"/>
    <cellStyle name="Обычный 3 8 2 5 2 2" xfId="15806"/>
    <cellStyle name="Обычный 3 8 2 5 2 2 2" xfId="32703"/>
    <cellStyle name="Обычный 3 8 2 5 2 3" xfId="24255"/>
    <cellStyle name="Обычный 3 8 2 5 3" xfId="11582"/>
    <cellStyle name="Обычный 3 8 2 5 3 2" xfId="28479"/>
    <cellStyle name="Обычный 3 8 2 5 4" xfId="20031"/>
    <cellStyle name="Обычный 3 8 2 6" xfId="4542"/>
    <cellStyle name="Обычный 3 8 2 6 2" xfId="12990"/>
    <cellStyle name="Обычный 3 8 2 6 2 2" xfId="29887"/>
    <cellStyle name="Обычный 3 8 2 6 3" xfId="21439"/>
    <cellStyle name="Обычный 3 8 2 7" xfId="8766"/>
    <cellStyle name="Обычный 3 8 2 7 2" xfId="25663"/>
    <cellStyle name="Обычный 3 8 2 8" xfId="17215"/>
    <cellStyle name="Обычный 3 8 2 9" xfId="34112"/>
    <cellStyle name="Обычный 3 8 3" xfId="641"/>
    <cellStyle name="Обычный 3 8 3 2" xfId="1372"/>
    <cellStyle name="Обычный 3 8 3 2 2" xfId="2781"/>
    <cellStyle name="Обычный 3 8 3 2 2 2" xfId="7005"/>
    <cellStyle name="Обычный 3 8 3 2 2 2 2" xfId="15453"/>
    <cellStyle name="Обычный 3 8 3 2 2 2 2 2" xfId="32350"/>
    <cellStyle name="Обычный 3 8 3 2 2 2 3" xfId="23902"/>
    <cellStyle name="Обычный 3 8 3 2 2 3" xfId="11229"/>
    <cellStyle name="Обычный 3 8 3 2 2 3 2" xfId="28126"/>
    <cellStyle name="Обычный 3 8 3 2 2 4" xfId="19678"/>
    <cellStyle name="Обычный 3 8 3 2 3" xfId="4189"/>
    <cellStyle name="Обычный 3 8 3 2 3 2" xfId="8413"/>
    <cellStyle name="Обычный 3 8 3 2 3 2 2" xfId="16861"/>
    <cellStyle name="Обычный 3 8 3 2 3 2 2 2" xfId="33758"/>
    <cellStyle name="Обычный 3 8 3 2 3 2 3" xfId="25310"/>
    <cellStyle name="Обычный 3 8 3 2 3 3" xfId="12637"/>
    <cellStyle name="Обычный 3 8 3 2 3 3 2" xfId="29534"/>
    <cellStyle name="Обычный 3 8 3 2 3 4" xfId="21086"/>
    <cellStyle name="Обычный 3 8 3 2 4" xfId="5597"/>
    <cellStyle name="Обычный 3 8 3 2 4 2" xfId="14045"/>
    <cellStyle name="Обычный 3 8 3 2 4 2 2" xfId="30942"/>
    <cellStyle name="Обычный 3 8 3 2 4 3" xfId="22494"/>
    <cellStyle name="Обычный 3 8 3 2 5" xfId="9821"/>
    <cellStyle name="Обычный 3 8 3 2 5 2" xfId="26718"/>
    <cellStyle name="Обычный 3 8 3 2 6" xfId="18270"/>
    <cellStyle name="Обычный 3 8 3 3" xfId="2077"/>
    <cellStyle name="Обычный 3 8 3 3 2" xfId="6301"/>
    <cellStyle name="Обычный 3 8 3 3 2 2" xfId="14749"/>
    <cellStyle name="Обычный 3 8 3 3 2 2 2" xfId="31646"/>
    <cellStyle name="Обычный 3 8 3 3 2 3" xfId="23198"/>
    <cellStyle name="Обычный 3 8 3 3 3" xfId="10525"/>
    <cellStyle name="Обычный 3 8 3 3 3 2" xfId="27422"/>
    <cellStyle name="Обычный 3 8 3 3 4" xfId="18974"/>
    <cellStyle name="Обычный 3 8 3 4" xfId="3485"/>
    <cellStyle name="Обычный 3 8 3 4 2" xfId="7709"/>
    <cellStyle name="Обычный 3 8 3 4 2 2" xfId="16157"/>
    <cellStyle name="Обычный 3 8 3 4 2 2 2" xfId="33054"/>
    <cellStyle name="Обычный 3 8 3 4 2 3" xfId="24606"/>
    <cellStyle name="Обычный 3 8 3 4 3" xfId="11933"/>
    <cellStyle name="Обычный 3 8 3 4 3 2" xfId="28830"/>
    <cellStyle name="Обычный 3 8 3 4 4" xfId="20382"/>
    <cellStyle name="Обычный 3 8 3 5" xfId="4893"/>
    <cellStyle name="Обычный 3 8 3 5 2" xfId="13341"/>
    <cellStyle name="Обычный 3 8 3 5 2 2" xfId="30238"/>
    <cellStyle name="Обычный 3 8 3 5 3" xfId="21790"/>
    <cellStyle name="Обычный 3 8 3 6" xfId="9117"/>
    <cellStyle name="Обычный 3 8 3 6 2" xfId="26014"/>
    <cellStyle name="Обычный 3 8 3 7" xfId="17566"/>
    <cellStyle name="Обычный 3 8 3 8" xfId="34463"/>
    <cellStyle name="Обычный 3 8 4" xfId="1020"/>
    <cellStyle name="Обычный 3 8 4 2" xfId="2429"/>
    <cellStyle name="Обычный 3 8 4 2 2" xfId="6653"/>
    <cellStyle name="Обычный 3 8 4 2 2 2" xfId="15101"/>
    <cellStyle name="Обычный 3 8 4 2 2 2 2" xfId="31998"/>
    <cellStyle name="Обычный 3 8 4 2 2 3" xfId="23550"/>
    <cellStyle name="Обычный 3 8 4 2 3" xfId="10877"/>
    <cellStyle name="Обычный 3 8 4 2 3 2" xfId="27774"/>
    <cellStyle name="Обычный 3 8 4 2 4" xfId="19326"/>
    <cellStyle name="Обычный 3 8 4 3" xfId="3837"/>
    <cellStyle name="Обычный 3 8 4 3 2" xfId="8061"/>
    <cellStyle name="Обычный 3 8 4 3 2 2" xfId="16509"/>
    <cellStyle name="Обычный 3 8 4 3 2 2 2" xfId="33406"/>
    <cellStyle name="Обычный 3 8 4 3 2 3" xfId="24958"/>
    <cellStyle name="Обычный 3 8 4 3 3" xfId="12285"/>
    <cellStyle name="Обычный 3 8 4 3 3 2" xfId="29182"/>
    <cellStyle name="Обычный 3 8 4 3 4" xfId="20734"/>
    <cellStyle name="Обычный 3 8 4 4" xfId="5245"/>
    <cellStyle name="Обычный 3 8 4 4 2" xfId="13693"/>
    <cellStyle name="Обычный 3 8 4 4 2 2" xfId="30590"/>
    <cellStyle name="Обычный 3 8 4 4 3" xfId="22142"/>
    <cellStyle name="Обычный 3 8 4 5" xfId="9469"/>
    <cellStyle name="Обычный 3 8 4 5 2" xfId="26366"/>
    <cellStyle name="Обычный 3 8 4 6" xfId="17918"/>
    <cellStyle name="Обычный 3 8 5" xfId="1725"/>
    <cellStyle name="Обычный 3 8 5 2" xfId="5949"/>
    <cellStyle name="Обычный 3 8 5 2 2" xfId="14397"/>
    <cellStyle name="Обычный 3 8 5 2 2 2" xfId="31294"/>
    <cellStyle name="Обычный 3 8 5 2 3" xfId="22846"/>
    <cellStyle name="Обычный 3 8 5 3" xfId="10173"/>
    <cellStyle name="Обычный 3 8 5 3 2" xfId="27070"/>
    <cellStyle name="Обычный 3 8 5 4" xfId="18622"/>
    <cellStyle name="Обычный 3 8 6" xfId="3133"/>
    <cellStyle name="Обычный 3 8 6 2" xfId="7357"/>
    <cellStyle name="Обычный 3 8 6 2 2" xfId="15805"/>
    <cellStyle name="Обычный 3 8 6 2 2 2" xfId="32702"/>
    <cellStyle name="Обычный 3 8 6 2 3" xfId="24254"/>
    <cellStyle name="Обычный 3 8 6 3" xfId="11581"/>
    <cellStyle name="Обычный 3 8 6 3 2" xfId="28478"/>
    <cellStyle name="Обычный 3 8 6 4" xfId="20030"/>
    <cellStyle name="Обычный 3 8 7" xfId="4541"/>
    <cellStyle name="Обычный 3 8 7 2" xfId="12989"/>
    <cellStyle name="Обычный 3 8 7 2 2" xfId="29886"/>
    <cellStyle name="Обычный 3 8 7 3" xfId="21438"/>
    <cellStyle name="Обычный 3 8 8" xfId="8765"/>
    <cellStyle name="Обычный 3 8 8 2" xfId="25662"/>
    <cellStyle name="Обычный 3 8 9" xfId="17214"/>
    <cellStyle name="Обычный 3 9" xfId="238"/>
    <cellStyle name="Обычный 3 9 2" xfId="643"/>
    <cellStyle name="Обычный 3 9 2 2" xfId="1374"/>
    <cellStyle name="Обычный 3 9 2 2 2" xfId="2783"/>
    <cellStyle name="Обычный 3 9 2 2 2 2" xfId="7007"/>
    <cellStyle name="Обычный 3 9 2 2 2 2 2" xfId="15455"/>
    <cellStyle name="Обычный 3 9 2 2 2 2 2 2" xfId="32352"/>
    <cellStyle name="Обычный 3 9 2 2 2 2 3" xfId="23904"/>
    <cellStyle name="Обычный 3 9 2 2 2 3" xfId="11231"/>
    <cellStyle name="Обычный 3 9 2 2 2 3 2" xfId="28128"/>
    <cellStyle name="Обычный 3 9 2 2 2 4" xfId="19680"/>
    <cellStyle name="Обычный 3 9 2 2 3" xfId="4191"/>
    <cellStyle name="Обычный 3 9 2 2 3 2" xfId="8415"/>
    <cellStyle name="Обычный 3 9 2 2 3 2 2" xfId="16863"/>
    <cellStyle name="Обычный 3 9 2 2 3 2 2 2" xfId="33760"/>
    <cellStyle name="Обычный 3 9 2 2 3 2 3" xfId="25312"/>
    <cellStyle name="Обычный 3 9 2 2 3 3" xfId="12639"/>
    <cellStyle name="Обычный 3 9 2 2 3 3 2" xfId="29536"/>
    <cellStyle name="Обычный 3 9 2 2 3 4" xfId="21088"/>
    <cellStyle name="Обычный 3 9 2 2 4" xfId="5599"/>
    <cellStyle name="Обычный 3 9 2 2 4 2" xfId="14047"/>
    <cellStyle name="Обычный 3 9 2 2 4 2 2" xfId="30944"/>
    <cellStyle name="Обычный 3 9 2 2 4 3" xfId="22496"/>
    <cellStyle name="Обычный 3 9 2 2 5" xfId="9823"/>
    <cellStyle name="Обычный 3 9 2 2 5 2" xfId="26720"/>
    <cellStyle name="Обычный 3 9 2 2 6" xfId="18272"/>
    <cellStyle name="Обычный 3 9 2 3" xfId="2079"/>
    <cellStyle name="Обычный 3 9 2 3 2" xfId="6303"/>
    <cellStyle name="Обычный 3 9 2 3 2 2" xfId="14751"/>
    <cellStyle name="Обычный 3 9 2 3 2 2 2" xfId="31648"/>
    <cellStyle name="Обычный 3 9 2 3 2 3" xfId="23200"/>
    <cellStyle name="Обычный 3 9 2 3 3" xfId="10527"/>
    <cellStyle name="Обычный 3 9 2 3 3 2" xfId="27424"/>
    <cellStyle name="Обычный 3 9 2 3 4" xfId="18976"/>
    <cellStyle name="Обычный 3 9 2 4" xfId="3487"/>
    <cellStyle name="Обычный 3 9 2 4 2" xfId="7711"/>
    <cellStyle name="Обычный 3 9 2 4 2 2" xfId="16159"/>
    <cellStyle name="Обычный 3 9 2 4 2 2 2" xfId="33056"/>
    <cellStyle name="Обычный 3 9 2 4 2 3" xfId="24608"/>
    <cellStyle name="Обычный 3 9 2 4 3" xfId="11935"/>
    <cellStyle name="Обычный 3 9 2 4 3 2" xfId="28832"/>
    <cellStyle name="Обычный 3 9 2 4 4" xfId="20384"/>
    <cellStyle name="Обычный 3 9 2 5" xfId="4895"/>
    <cellStyle name="Обычный 3 9 2 5 2" xfId="13343"/>
    <cellStyle name="Обычный 3 9 2 5 2 2" xfId="30240"/>
    <cellStyle name="Обычный 3 9 2 5 3" xfId="21792"/>
    <cellStyle name="Обычный 3 9 2 6" xfId="9119"/>
    <cellStyle name="Обычный 3 9 2 6 2" xfId="26016"/>
    <cellStyle name="Обычный 3 9 2 7" xfId="17568"/>
    <cellStyle name="Обычный 3 9 2 8" xfId="34465"/>
    <cellStyle name="Обычный 3 9 3" xfId="1022"/>
    <cellStyle name="Обычный 3 9 3 2" xfId="2431"/>
    <cellStyle name="Обычный 3 9 3 2 2" xfId="6655"/>
    <cellStyle name="Обычный 3 9 3 2 2 2" xfId="15103"/>
    <cellStyle name="Обычный 3 9 3 2 2 2 2" xfId="32000"/>
    <cellStyle name="Обычный 3 9 3 2 2 3" xfId="23552"/>
    <cellStyle name="Обычный 3 9 3 2 3" xfId="10879"/>
    <cellStyle name="Обычный 3 9 3 2 3 2" xfId="27776"/>
    <cellStyle name="Обычный 3 9 3 2 4" xfId="19328"/>
    <cellStyle name="Обычный 3 9 3 3" xfId="3839"/>
    <cellStyle name="Обычный 3 9 3 3 2" xfId="8063"/>
    <cellStyle name="Обычный 3 9 3 3 2 2" xfId="16511"/>
    <cellStyle name="Обычный 3 9 3 3 2 2 2" xfId="33408"/>
    <cellStyle name="Обычный 3 9 3 3 2 3" xfId="24960"/>
    <cellStyle name="Обычный 3 9 3 3 3" xfId="12287"/>
    <cellStyle name="Обычный 3 9 3 3 3 2" xfId="29184"/>
    <cellStyle name="Обычный 3 9 3 3 4" xfId="20736"/>
    <cellStyle name="Обычный 3 9 3 4" xfId="5247"/>
    <cellStyle name="Обычный 3 9 3 4 2" xfId="13695"/>
    <cellStyle name="Обычный 3 9 3 4 2 2" xfId="30592"/>
    <cellStyle name="Обычный 3 9 3 4 3" xfId="22144"/>
    <cellStyle name="Обычный 3 9 3 5" xfId="9471"/>
    <cellStyle name="Обычный 3 9 3 5 2" xfId="26368"/>
    <cellStyle name="Обычный 3 9 3 6" xfId="17920"/>
    <cellStyle name="Обычный 3 9 4" xfId="1727"/>
    <cellStyle name="Обычный 3 9 4 2" xfId="5951"/>
    <cellStyle name="Обычный 3 9 4 2 2" xfId="14399"/>
    <cellStyle name="Обычный 3 9 4 2 2 2" xfId="31296"/>
    <cellStyle name="Обычный 3 9 4 2 3" xfId="22848"/>
    <cellStyle name="Обычный 3 9 4 3" xfId="10175"/>
    <cellStyle name="Обычный 3 9 4 3 2" xfId="27072"/>
    <cellStyle name="Обычный 3 9 4 4" xfId="18624"/>
    <cellStyle name="Обычный 3 9 5" xfId="3135"/>
    <cellStyle name="Обычный 3 9 5 2" xfId="7359"/>
    <cellStyle name="Обычный 3 9 5 2 2" xfId="15807"/>
    <cellStyle name="Обычный 3 9 5 2 2 2" xfId="32704"/>
    <cellStyle name="Обычный 3 9 5 2 3" xfId="24256"/>
    <cellStyle name="Обычный 3 9 5 3" xfId="11583"/>
    <cellStyle name="Обычный 3 9 5 3 2" xfId="28480"/>
    <cellStyle name="Обычный 3 9 5 4" xfId="20032"/>
    <cellStyle name="Обычный 3 9 6" xfId="4543"/>
    <cellStyle name="Обычный 3 9 6 2" xfId="12991"/>
    <cellStyle name="Обычный 3 9 6 2 2" xfId="29888"/>
    <cellStyle name="Обычный 3 9 6 3" xfId="21440"/>
    <cellStyle name="Обычный 3 9 7" xfId="8767"/>
    <cellStyle name="Обычный 3 9 7 2" xfId="25664"/>
    <cellStyle name="Обычный 3 9 8" xfId="17216"/>
    <cellStyle name="Обычный 3 9 9" xfId="34113"/>
    <cellStyle name="Обычный 3_Отчет за 2015 год" xfId="239"/>
    <cellStyle name="Обычный 4" xfId="240"/>
    <cellStyle name="Обычный 4 10" xfId="644"/>
    <cellStyle name="Обычный 4 10 2" xfId="1375"/>
    <cellStyle name="Обычный 4 10 2 2" xfId="2784"/>
    <cellStyle name="Обычный 4 10 2 2 2" xfId="7008"/>
    <cellStyle name="Обычный 4 10 2 2 2 2" xfId="15456"/>
    <cellStyle name="Обычный 4 10 2 2 2 2 2" xfId="32353"/>
    <cellStyle name="Обычный 4 10 2 2 2 3" xfId="23905"/>
    <cellStyle name="Обычный 4 10 2 2 3" xfId="11232"/>
    <cellStyle name="Обычный 4 10 2 2 3 2" xfId="28129"/>
    <cellStyle name="Обычный 4 10 2 2 4" xfId="19681"/>
    <cellStyle name="Обычный 4 10 2 3" xfId="4192"/>
    <cellStyle name="Обычный 4 10 2 3 2" xfId="8416"/>
    <cellStyle name="Обычный 4 10 2 3 2 2" xfId="16864"/>
    <cellStyle name="Обычный 4 10 2 3 2 2 2" xfId="33761"/>
    <cellStyle name="Обычный 4 10 2 3 2 3" xfId="25313"/>
    <cellStyle name="Обычный 4 10 2 3 3" xfId="12640"/>
    <cellStyle name="Обычный 4 10 2 3 3 2" xfId="29537"/>
    <cellStyle name="Обычный 4 10 2 3 4" xfId="21089"/>
    <cellStyle name="Обычный 4 10 2 4" xfId="5600"/>
    <cellStyle name="Обычный 4 10 2 4 2" xfId="14048"/>
    <cellStyle name="Обычный 4 10 2 4 2 2" xfId="30945"/>
    <cellStyle name="Обычный 4 10 2 4 3" xfId="22497"/>
    <cellStyle name="Обычный 4 10 2 5" xfId="9824"/>
    <cellStyle name="Обычный 4 10 2 5 2" xfId="26721"/>
    <cellStyle name="Обычный 4 10 2 6" xfId="18273"/>
    <cellStyle name="Обычный 4 10 3" xfId="2080"/>
    <cellStyle name="Обычный 4 10 3 2" xfId="6304"/>
    <cellStyle name="Обычный 4 10 3 2 2" xfId="14752"/>
    <cellStyle name="Обычный 4 10 3 2 2 2" xfId="31649"/>
    <cellStyle name="Обычный 4 10 3 2 3" xfId="23201"/>
    <cellStyle name="Обычный 4 10 3 3" xfId="10528"/>
    <cellStyle name="Обычный 4 10 3 3 2" xfId="27425"/>
    <cellStyle name="Обычный 4 10 3 4" xfId="18977"/>
    <cellStyle name="Обычный 4 10 4" xfId="3488"/>
    <cellStyle name="Обычный 4 10 4 2" xfId="7712"/>
    <cellStyle name="Обычный 4 10 4 2 2" xfId="16160"/>
    <cellStyle name="Обычный 4 10 4 2 2 2" xfId="33057"/>
    <cellStyle name="Обычный 4 10 4 2 3" xfId="24609"/>
    <cellStyle name="Обычный 4 10 4 3" xfId="11936"/>
    <cellStyle name="Обычный 4 10 4 3 2" xfId="28833"/>
    <cellStyle name="Обычный 4 10 4 4" xfId="20385"/>
    <cellStyle name="Обычный 4 10 5" xfId="4896"/>
    <cellStyle name="Обычный 4 10 5 2" xfId="13344"/>
    <cellStyle name="Обычный 4 10 5 2 2" xfId="30241"/>
    <cellStyle name="Обычный 4 10 5 3" xfId="21793"/>
    <cellStyle name="Обычный 4 10 6" xfId="9120"/>
    <cellStyle name="Обычный 4 10 6 2" xfId="26017"/>
    <cellStyle name="Обычный 4 10 7" xfId="17569"/>
    <cellStyle name="Обычный 4 10 8" xfId="34466"/>
    <cellStyle name="Обычный 4 11" xfId="1023"/>
    <cellStyle name="Обычный 4 11 2" xfId="2432"/>
    <cellStyle name="Обычный 4 11 2 2" xfId="6656"/>
    <cellStyle name="Обычный 4 11 2 2 2" xfId="15104"/>
    <cellStyle name="Обычный 4 11 2 2 2 2" xfId="32001"/>
    <cellStyle name="Обычный 4 11 2 2 3" xfId="23553"/>
    <cellStyle name="Обычный 4 11 2 3" xfId="10880"/>
    <cellStyle name="Обычный 4 11 2 3 2" xfId="27777"/>
    <cellStyle name="Обычный 4 11 2 4" xfId="19329"/>
    <cellStyle name="Обычный 4 11 3" xfId="3840"/>
    <cellStyle name="Обычный 4 11 3 2" xfId="8064"/>
    <cellStyle name="Обычный 4 11 3 2 2" xfId="16512"/>
    <cellStyle name="Обычный 4 11 3 2 2 2" xfId="33409"/>
    <cellStyle name="Обычный 4 11 3 2 3" xfId="24961"/>
    <cellStyle name="Обычный 4 11 3 3" xfId="12288"/>
    <cellStyle name="Обычный 4 11 3 3 2" xfId="29185"/>
    <cellStyle name="Обычный 4 11 3 4" xfId="20737"/>
    <cellStyle name="Обычный 4 11 4" xfId="5248"/>
    <cellStyle name="Обычный 4 11 4 2" xfId="13696"/>
    <cellStyle name="Обычный 4 11 4 2 2" xfId="30593"/>
    <cellStyle name="Обычный 4 11 4 3" xfId="22145"/>
    <cellStyle name="Обычный 4 11 5" xfId="9472"/>
    <cellStyle name="Обычный 4 11 5 2" xfId="26369"/>
    <cellStyle name="Обычный 4 11 6" xfId="17921"/>
    <cellStyle name="Обычный 4 12" xfId="1728"/>
    <cellStyle name="Обычный 4 12 2" xfId="5952"/>
    <cellStyle name="Обычный 4 12 2 2" xfId="14400"/>
    <cellStyle name="Обычный 4 12 2 2 2" xfId="31297"/>
    <cellStyle name="Обычный 4 12 2 3" xfId="22849"/>
    <cellStyle name="Обычный 4 12 3" xfId="10176"/>
    <cellStyle name="Обычный 4 12 3 2" xfId="27073"/>
    <cellStyle name="Обычный 4 12 4" xfId="18625"/>
    <cellStyle name="Обычный 4 13" xfId="3136"/>
    <cellStyle name="Обычный 4 13 2" xfId="7360"/>
    <cellStyle name="Обычный 4 13 2 2" xfId="15808"/>
    <cellStyle name="Обычный 4 13 2 2 2" xfId="32705"/>
    <cellStyle name="Обычный 4 13 2 3" xfId="24257"/>
    <cellStyle name="Обычный 4 13 3" xfId="11584"/>
    <cellStyle name="Обычный 4 13 3 2" xfId="28481"/>
    <cellStyle name="Обычный 4 13 4" xfId="20033"/>
    <cellStyle name="Обычный 4 14" xfId="4544"/>
    <cellStyle name="Обычный 4 14 2" xfId="12992"/>
    <cellStyle name="Обычный 4 14 2 2" xfId="29889"/>
    <cellStyle name="Обычный 4 14 3" xfId="21441"/>
    <cellStyle name="Обычный 4 15" xfId="8768"/>
    <cellStyle name="Обычный 4 15 2" xfId="25665"/>
    <cellStyle name="Обычный 4 16" xfId="17217"/>
    <cellStyle name="Обычный 4 17" xfId="34114"/>
    <cellStyle name="Обычный 4 2" xfId="241"/>
    <cellStyle name="Обычный 4 2 10" xfId="3137"/>
    <cellStyle name="Обычный 4 2 10 2" xfId="7361"/>
    <cellStyle name="Обычный 4 2 10 2 2" xfId="15809"/>
    <cellStyle name="Обычный 4 2 10 2 2 2" xfId="32706"/>
    <cellStyle name="Обычный 4 2 10 2 3" xfId="24258"/>
    <cellStyle name="Обычный 4 2 10 3" xfId="11585"/>
    <cellStyle name="Обычный 4 2 10 3 2" xfId="28482"/>
    <cellStyle name="Обычный 4 2 10 4" xfId="20034"/>
    <cellStyle name="Обычный 4 2 11" xfId="4545"/>
    <cellStyle name="Обычный 4 2 11 2" xfId="12993"/>
    <cellStyle name="Обычный 4 2 11 2 2" xfId="29890"/>
    <cellStyle name="Обычный 4 2 11 3" xfId="21442"/>
    <cellStyle name="Обычный 4 2 12" xfId="8769"/>
    <cellStyle name="Обычный 4 2 12 2" xfId="25666"/>
    <cellStyle name="Обычный 4 2 13" xfId="17218"/>
    <cellStyle name="Обычный 4 2 14" xfId="34115"/>
    <cellStyle name="Обычный 4 2 2" xfId="242"/>
    <cellStyle name="Обычный 4 2 2 10" xfId="4546"/>
    <cellStyle name="Обычный 4 2 2 10 2" xfId="12994"/>
    <cellStyle name="Обычный 4 2 2 10 2 2" xfId="29891"/>
    <cellStyle name="Обычный 4 2 2 10 3" xfId="21443"/>
    <cellStyle name="Обычный 4 2 2 11" xfId="8770"/>
    <cellStyle name="Обычный 4 2 2 11 2" xfId="25667"/>
    <cellStyle name="Обычный 4 2 2 12" xfId="17219"/>
    <cellStyle name="Обычный 4 2 2 13" xfId="34116"/>
    <cellStyle name="Обычный 4 2 2 2" xfId="243"/>
    <cellStyle name="Обычный 4 2 2 2 10" xfId="8771"/>
    <cellStyle name="Обычный 4 2 2 2 10 2" xfId="25668"/>
    <cellStyle name="Обычный 4 2 2 2 11" xfId="17220"/>
    <cellStyle name="Обычный 4 2 2 2 12" xfId="34117"/>
    <cellStyle name="Обычный 4 2 2 2 2" xfId="244"/>
    <cellStyle name="Обычный 4 2 2 2 2 10" xfId="17221"/>
    <cellStyle name="Обычный 4 2 2 2 2 11" xfId="34118"/>
    <cellStyle name="Обычный 4 2 2 2 2 2" xfId="245"/>
    <cellStyle name="Обычный 4 2 2 2 2 2 10" xfId="34119"/>
    <cellStyle name="Обычный 4 2 2 2 2 2 2" xfId="246"/>
    <cellStyle name="Обычный 4 2 2 2 2 2 2 2" xfId="650"/>
    <cellStyle name="Обычный 4 2 2 2 2 2 2 2 2" xfId="1381"/>
    <cellStyle name="Обычный 4 2 2 2 2 2 2 2 2 2" xfId="2790"/>
    <cellStyle name="Обычный 4 2 2 2 2 2 2 2 2 2 2" xfId="7014"/>
    <cellStyle name="Обычный 4 2 2 2 2 2 2 2 2 2 2 2" xfId="15462"/>
    <cellStyle name="Обычный 4 2 2 2 2 2 2 2 2 2 2 2 2" xfId="32359"/>
    <cellStyle name="Обычный 4 2 2 2 2 2 2 2 2 2 2 3" xfId="23911"/>
    <cellStyle name="Обычный 4 2 2 2 2 2 2 2 2 2 3" xfId="11238"/>
    <cellStyle name="Обычный 4 2 2 2 2 2 2 2 2 2 3 2" xfId="28135"/>
    <cellStyle name="Обычный 4 2 2 2 2 2 2 2 2 2 4" xfId="19687"/>
    <cellStyle name="Обычный 4 2 2 2 2 2 2 2 2 3" xfId="4198"/>
    <cellStyle name="Обычный 4 2 2 2 2 2 2 2 2 3 2" xfId="8422"/>
    <cellStyle name="Обычный 4 2 2 2 2 2 2 2 2 3 2 2" xfId="16870"/>
    <cellStyle name="Обычный 4 2 2 2 2 2 2 2 2 3 2 2 2" xfId="33767"/>
    <cellStyle name="Обычный 4 2 2 2 2 2 2 2 2 3 2 3" xfId="25319"/>
    <cellStyle name="Обычный 4 2 2 2 2 2 2 2 2 3 3" xfId="12646"/>
    <cellStyle name="Обычный 4 2 2 2 2 2 2 2 2 3 3 2" xfId="29543"/>
    <cellStyle name="Обычный 4 2 2 2 2 2 2 2 2 3 4" xfId="21095"/>
    <cellStyle name="Обычный 4 2 2 2 2 2 2 2 2 4" xfId="5606"/>
    <cellStyle name="Обычный 4 2 2 2 2 2 2 2 2 4 2" xfId="14054"/>
    <cellStyle name="Обычный 4 2 2 2 2 2 2 2 2 4 2 2" xfId="30951"/>
    <cellStyle name="Обычный 4 2 2 2 2 2 2 2 2 4 3" xfId="22503"/>
    <cellStyle name="Обычный 4 2 2 2 2 2 2 2 2 5" xfId="9830"/>
    <cellStyle name="Обычный 4 2 2 2 2 2 2 2 2 5 2" xfId="26727"/>
    <cellStyle name="Обычный 4 2 2 2 2 2 2 2 2 6" xfId="18279"/>
    <cellStyle name="Обычный 4 2 2 2 2 2 2 2 3" xfId="2086"/>
    <cellStyle name="Обычный 4 2 2 2 2 2 2 2 3 2" xfId="6310"/>
    <cellStyle name="Обычный 4 2 2 2 2 2 2 2 3 2 2" xfId="14758"/>
    <cellStyle name="Обычный 4 2 2 2 2 2 2 2 3 2 2 2" xfId="31655"/>
    <cellStyle name="Обычный 4 2 2 2 2 2 2 2 3 2 3" xfId="23207"/>
    <cellStyle name="Обычный 4 2 2 2 2 2 2 2 3 3" xfId="10534"/>
    <cellStyle name="Обычный 4 2 2 2 2 2 2 2 3 3 2" xfId="27431"/>
    <cellStyle name="Обычный 4 2 2 2 2 2 2 2 3 4" xfId="18983"/>
    <cellStyle name="Обычный 4 2 2 2 2 2 2 2 4" xfId="3494"/>
    <cellStyle name="Обычный 4 2 2 2 2 2 2 2 4 2" xfId="7718"/>
    <cellStyle name="Обычный 4 2 2 2 2 2 2 2 4 2 2" xfId="16166"/>
    <cellStyle name="Обычный 4 2 2 2 2 2 2 2 4 2 2 2" xfId="33063"/>
    <cellStyle name="Обычный 4 2 2 2 2 2 2 2 4 2 3" xfId="24615"/>
    <cellStyle name="Обычный 4 2 2 2 2 2 2 2 4 3" xfId="11942"/>
    <cellStyle name="Обычный 4 2 2 2 2 2 2 2 4 3 2" xfId="28839"/>
    <cellStyle name="Обычный 4 2 2 2 2 2 2 2 4 4" xfId="20391"/>
    <cellStyle name="Обычный 4 2 2 2 2 2 2 2 5" xfId="4902"/>
    <cellStyle name="Обычный 4 2 2 2 2 2 2 2 5 2" xfId="13350"/>
    <cellStyle name="Обычный 4 2 2 2 2 2 2 2 5 2 2" xfId="30247"/>
    <cellStyle name="Обычный 4 2 2 2 2 2 2 2 5 3" xfId="21799"/>
    <cellStyle name="Обычный 4 2 2 2 2 2 2 2 6" xfId="9126"/>
    <cellStyle name="Обычный 4 2 2 2 2 2 2 2 6 2" xfId="26023"/>
    <cellStyle name="Обычный 4 2 2 2 2 2 2 2 7" xfId="17575"/>
    <cellStyle name="Обычный 4 2 2 2 2 2 2 2 8" xfId="34472"/>
    <cellStyle name="Обычный 4 2 2 2 2 2 2 3" xfId="1029"/>
    <cellStyle name="Обычный 4 2 2 2 2 2 2 3 2" xfId="2438"/>
    <cellStyle name="Обычный 4 2 2 2 2 2 2 3 2 2" xfId="6662"/>
    <cellStyle name="Обычный 4 2 2 2 2 2 2 3 2 2 2" xfId="15110"/>
    <cellStyle name="Обычный 4 2 2 2 2 2 2 3 2 2 2 2" xfId="32007"/>
    <cellStyle name="Обычный 4 2 2 2 2 2 2 3 2 2 3" xfId="23559"/>
    <cellStyle name="Обычный 4 2 2 2 2 2 2 3 2 3" xfId="10886"/>
    <cellStyle name="Обычный 4 2 2 2 2 2 2 3 2 3 2" xfId="27783"/>
    <cellStyle name="Обычный 4 2 2 2 2 2 2 3 2 4" xfId="19335"/>
    <cellStyle name="Обычный 4 2 2 2 2 2 2 3 3" xfId="3846"/>
    <cellStyle name="Обычный 4 2 2 2 2 2 2 3 3 2" xfId="8070"/>
    <cellStyle name="Обычный 4 2 2 2 2 2 2 3 3 2 2" xfId="16518"/>
    <cellStyle name="Обычный 4 2 2 2 2 2 2 3 3 2 2 2" xfId="33415"/>
    <cellStyle name="Обычный 4 2 2 2 2 2 2 3 3 2 3" xfId="24967"/>
    <cellStyle name="Обычный 4 2 2 2 2 2 2 3 3 3" xfId="12294"/>
    <cellStyle name="Обычный 4 2 2 2 2 2 2 3 3 3 2" xfId="29191"/>
    <cellStyle name="Обычный 4 2 2 2 2 2 2 3 3 4" xfId="20743"/>
    <cellStyle name="Обычный 4 2 2 2 2 2 2 3 4" xfId="5254"/>
    <cellStyle name="Обычный 4 2 2 2 2 2 2 3 4 2" xfId="13702"/>
    <cellStyle name="Обычный 4 2 2 2 2 2 2 3 4 2 2" xfId="30599"/>
    <cellStyle name="Обычный 4 2 2 2 2 2 2 3 4 3" xfId="22151"/>
    <cellStyle name="Обычный 4 2 2 2 2 2 2 3 5" xfId="9478"/>
    <cellStyle name="Обычный 4 2 2 2 2 2 2 3 5 2" xfId="26375"/>
    <cellStyle name="Обычный 4 2 2 2 2 2 2 3 6" xfId="17927"/>
    <cellStyle name="Обычный 4 2 2 2 2 2 2 4" xfId="1734"/>
    <cellStyle name="Обычный 4 2 2 2 2 2 2 4 2" xfId="5958"/>
    <cellStyle name="Обычный 4 2 2 2 2 2 2 4 2 2" xfId="14406"/>
    <cellStyle name="Обычный 4 2 2 2 2 2 2 4 2 2 2" xfId="31303"/>
    <cellStyle name="Обычный 4 2 2 2 2 2 2 4 2 3" xfId="22855"/>
    <cellStyle name="Обычный 4 2 2 2 2 2 2 4 3" xfId="10182"/>
    <cellStyle name="Обычный 4 2 2 2 2 2 2 4 3 2" xfId="27079"/>
    <cellStyle name="Обычный 4 2 2 2 2 2 2 4 4" xfId="18631"/>
    <cellStyle name="Обычный 4 2 2 2 2 2 2 5" xfId="3142"/>
    <cellStyle name="Обычный 4 2 2 2 2 2 2 5 2" xfId="7366"/>
    <cellStyle name="Обычный 4 2 2 2 2 2 2 5 2 2" xfId="15814"/>
    <cellStyle name="Обычный 4 2 2 2 2 2 2 5 2 2 2" xfId="32711"/>
    <cellStyle name="Обычный 4 2 2 2 2 2 2 5 2 3" xfId="24263"/>
    <cellStyle name="Обычный 4 2 2 2 2 2 2 5 3" xfId="11590"/>
    <cellStyle name="Обычный 4 2 2 2 2 2 2 5 3 2" xfId="28487"/>
    <cellStyle name="Обычный 4 2 2 2 2 2 2 5 4" xfId="20039"/>
    <cellStyle name="Обычный 4 2 2 2 2 2 2 6" xfId="4550"/>
    <cellStyle name="Обычный 4 2 2 2 2 2 2 6 2" xfId="12998"/>
    <cellStyle name="Обычный 4 2 2 2 2 2 2 6 2 2" xfId="29895"/>
    <cellStyle name="Обычный 4 2 2 2 2 2 2 6 3" xfId="21447"/>
    <cellStyle name="Обычный 4 2 2 2 2 2 2 7" xfId="8774"/>
    <cellStyle name="Обычный 4 2 2 2 2 2 2 7 2" xfId="25671"/>
    <cellStyle name="Обычный 4 2 2 2 2 2 2 8" xfId="17223"/>
    <cellStyle name="Обычный 4 2 2 2 2 2 2 9" xfId="34120"/>
    <cellStyle name="Обычный 4 2 2 2 2 2 3" xfId="649"/>
    <cellStyle name="Обычный 4 2 2 2 2 2 3 2" xfId="1380"/>
    <cellStyle name="Обычный 4 2 2 2 2 2 3 2 2" xfId="2789"/>
    <cellStyle name="Обычный 4 2 2 2 2 2 3 2 2 2" xfId="7013"/>
    <cellStyle name="Обычный 4 2 2 2 2 2 3 2 2 2 2" xfId="15461"/>
    <cellStyle name="Обычный 4 2 2 2 2 2 3 2 2 2 2 2" xfId="32358"/>
    <cellStyle name="Обычный 4 2 2 2 2 2 3 2 2 2 3" xfId="23910"/>
    <cellStyle name="Обычный 4 2 2 2 2 2 3 2 2 3" xfId="11237"/>
    <cellStyle name="Обычный 4 2 2 2 2 2 3 2 2 3 2" xfId="28134"/>
    <cellStyle name="Обычный 4 2 2 2 2 2 3 2 2 4" xfId="19686"/>
    <cellStyle name="Обычный 4 2 2 2 2 2 3 2 3" xfId="4197"/>
    <cellStyle name="Обычный 4 2 2 2 2 2 3 2 3 2" xfId="8421"/>
    <cellStyle name="Обычный 4 2 2 2 2 2 3 2 3 2 2" xfId="16869"/>
    <cellStyle name="Обычный 4 2 2 2 2 2 3 2 3 2 2 2" xfId="33766"/>
    <cellStyle name="Обычный 4 2 2 2 2 2 3 2 3 2 3" xfId="25318"/>
    <cellStyle name="Обычный 4 2 2 2 2 2 3 2 3 3" xfId="12645"/>
    <cellStyle name="Обычный 4 2 2 2 2 2 3 2 3 3 2" xfId="29542"/>
    <cellStyle name="Обычный 4 2 2 2 2 2 3 2 3 4" xfId="21094"/>
    <cellStyle name="Обычный 4 2 2 2 2 2 3 2 4" xfId="5605"/>
    <cellStyle name="Обычный 4 2 2 2 2 2 3 2 4 2" xfId="14053"/>
    <cellStyle name="Обычный 4 2 2 2 2 2 3 2 4 2 2" xfId="30950"/>
    <cellStyle name="Обычный 4 2 2 2 2 2 3 2 4 3" xfId="22502"/>
    <cellStyle name="Обычный 4 2 2 2 2 2 3 2 5" xfId="9829"/>
    <cellStyle name="Обычный 4 2 2 2 2 2 3 2 5 2" xfId="26726"/>
    <cellStyle name="Обычный 4 2 2 2 2 2 3 2 6" xfId="18278"/>
    <cellStyle name="Обычный 4 2 2 2 2 2 3 3" xfId="2085"/>
    <cellStyle name="Обычный 4 2 2 2 2 2 3 3 2" xfId="6309"/>
    <cellStyle name="Обычный 4 2 2 2 2 2 3 3 2 2" xfId="14757"/>
    <cellStyle name="Обычный 4 2 2 2 2 2 3 3 2 2 2" xfId="31654"/>
    <cellStyle name="Обычный 4 2 2 2 2 2 3 3 2 3" xfId="23206"/>
    <cellStyle name="Обычный 4 2 2 2 2 2 3 3 3" xfId="10533"/>
    <cellStyle name="Обычный 4 2 2 2 2 2 3 3 3 2" xfId="27430"/>
    <cellStyle name="Обычный 4 2 2 2 2 2 3 3 4" xfId="18982"/>
    <cellStyle name="Обычный 4 2 2 2 2 2 3 4" xfId="3493"/>
    <cellStyle name="Обычный 4 2 2 2 2 2 3 4 2" xfId="7717"/>
    <cellStyle name="Обычный 4 2 2 2 2 2 3 4 2 2" xfId="16165"/>
    <cellStyle name="Обычный 4 2 2 2 2 2 3 4 2 2 2" xfId="33062"/>
    <cellStyle name="Обычный 4 2 2 2 2 2 3 4 2 3" xfId="24614"/>
    <cellStyle name="Обычный 4 2 2 2 2 2 3 4 3" xfId="11941"/>
    <cellStyle name="Обычный 4 2 2 2 2 2 3 4 3 2" xfId="28838"/>
    <cellStyle name="Обычный 4 2 2 2 2 2 3 4 4" xfId="20390"/>
    <cellStyle name="Обычный 4 2 2 2 2 2 3 5" xfId="4901"/>
    <cellStyle name="Обычный 4 2 2 2 2 2 3 5 2" xfId="13349"/>
    <cellStyle name="Обычный 4 2 2 2 2 2 3 5 2 2" xfId="30246"/>
    <cellStyle name="Обычный 4 2 2 2 2 2 3 5 3" xfId="21798"/>
    <cellStyle name="Обычный 4 2 2 2 2 2 3 6" xfId="9125"/>
    <cellStyle name="Обычный 4 2 2 2 2 2 3 6 2" xfId="26022"/>
    <cellStyle name="Обычный 4 2 2 2 2 2 3 7" xfId="17574"/>
    <cellStyle name="Обычный 4 2 2 2 2 2 3 8" xfId="34471"/>
    <cellStyle name="Обычный 4 2 2 2 2 2 4" xfId="1028"/>
    <cellStyle name="Обычный 4 2 2 2 2 2 4 2" xfId="2437"/>
    <cellStyle name="Обычный 4 2 2 2 2 2 4 2 2" xfId="6661"/>
    <cellStyle name="Обычный 4 2 2 2 2 2 4 2 2 2" xfId="15109"/>
    <cellStyle name="Обычный 4 2 2 2 2 2 4 2 2 2 2" xfId="32006"/>
    <cellStyle name="Обычный 4 2 2 2 2 2 4 2 2 3" xfId="23558"/>
    <cellStyle name="Обычный 4 2 2 2 2 2 4 2 3" xfId="10885"/>
    <cellStyle name="Обычный 4 2 2 2 2 2 4 2 3 2" xfId="27782"/>
    <cellStyle name="Обычный 4 2 2 2 2 2 4 2 4" xfId="19334"/>
    <cellStyle name="Обычный 4 2 2 2 2 2 4 3" xfId="3845"/>
    <cellStyle name="Обычный 4 2 2 2 2 2 4 3 2" xfId="8069"/>
    <cellStyle name="Обычный 4 2 2 2 2 2 4 3 2 2" xfId="16517"/>
    <cellStyle name="Обычный 4 2 2 2 2 2 4 3 2 2 2" xfId="33414"/>
    <cellStyle name="Обычный 4 2 2 2 2 2 4 3 2 3" xfId="24966"/>
    <cellStyle name="Обычный 4 2 2 2 2 2 4 3 3" xfId="12293"/>
    <cellStyle name="Обычный 4 2 2 2 2 2 4 3 3 2" xfId="29190"/>
    <cellStyle name="Обычный 4 2 2 2 2 2 4 3 4" xfId="20742"/>
    <cellStyle name="Обычный 4 2 2 2 2 2 4 4" xfId="5253"/>
    <cellStyle name="Обычный 4 2 2 2 2 2 4 4 2" xfId="13701"/>
    <cellStyle name="Обычный 4 2 2 2 2 2 4 4 2 2" xfId="30598"/>
    <cellStyle name="Обычный 4 2 2 2 2 2 4 4 3" xfId="22150"/>
    <cellStyle name="Обычный 4 2 2 2 2 2 4 5" xfId="9477"/>
    <cellStyle name="Обычный 4 2 2 2 2 2 4 5 2" xfId="26374"/>
    <cellStyle name="Обычный 4 2 2 2 2 2 4 6" xfId="17926"/>
    <cellStyle name="Обычный 4 2 2 2 2 2 5" xfId="1733"/>
    <cellStyle name="Обычный 4 2 2 2 2 2 5 2" xfId="5957"/>
    <cellStyle name="Обычный 4 2 2 2 2 2 5 2 2" xfId="14405"/>
    <cellStyle name="Обычный 4 2 2 2 2 2 5 2 2 2" xfId="31302"/>
    <cellStyle name="Обычный 4 2 2 2 2 2 5 2 3" xfId="22854"/>
    <cellStyle name="Обычный 4 2 2 2 2 2 5 3" xfId="10181"/>
    <cellStyle name="Обычный 4 2 2 2 2 2 5 3 2" xfId="27078"/>
    <cellStyle name="Обычный 4 2 2 2 2 2 5 4" xfId="18630"/>
    <cellStyle name="Обычный 4 2 2 2 2 2 6" xfId="3141"/>
    <cellStyle name="Обычный 4 2 2 2 2 2 6 2" xfId="7365"/>
    <cellStyle name="Обычный 4 2 2 2 2 2 6 2 2" xfId="15813"/>
    <cellStyle name="Обычный 4 2 2 2 2 2 6 2 2 2" xfId="32710"/>
    <cellStyle name="Обычный 4 2 2 2 2 2 6 2 3" xfId="24262"/>
    <cellStyle name="Обычный 4 2 2 2 2 2 6 3" xfId="11589"/>
    <cellStyle name="Обычный 4 2 2 2 2 2 6 3 2" xfId="28486"/>
    <cellStyle name="Обычный 4 2 2 2 2 2 6 4" xfId="20038"/>
    <cellStyle name="Обычный 4 2 2 2 2 2 7" xfId="4549"/>
    <cellStyle name="Обычный 4 2 2 2 2 2 7 2" xfId="12997"/>
    <cellStyle name="Обычный 4 2 2 2 2 2 7 2 2" xfId="29894"/>
    <cellStyle name="Обычный 4 2 2 2 2 2 7 3" xfId="21446"/>
    <cellStyle name="Обычный 4 2 2 2 2 2 8" xfId="8773"/>
    <cellStyle name="Обычный 4 2 2 2 2 2 8 2" xfId="25670"/>
    <cellStyle name="Обычный 4 2 2 2 2 2 9" xfId="17222"/>
    <cellStyle name="Обычный 4 2 2 2 2 3" xfId="247"/>
    <cellStyle name="Обычный 4 2 2 2 2 3 2" xfId="651"/>
    <cellStyle name="Обычный 4 2 2 2 2 3 2 2" xfId="1382"/>
    <cellStyle name="Обычный 4 2 2 2 2 3 2 2 2" xfId="2791"/>
    <cellStyle name="Обычный 4 2 2 2 2 3 2 2 2 2" xfId="7015"/>
    <cellStyle name="Обычный 4 2 2 2 2 3 2 2 2 2 2" xfId="15463"/>
    <cellStyle name="Обычный 4 2 2 2 2 3 2 2 2 2 2 2" xfId="32360"/>
    <cellStyle name="Обычный 4 2 2 2 2 3 2 2 2 2 3" xfId="23912"/>
    <cellStyle name="Обычный 4 2 2 2 2 3 2 2 2 3" xfId="11239"/>
    <cellStyle name="Обычный 4 2 2 2 2 3 2 2 2 3 2" xfId="28136"/>
    <cellStyle name="Обычный 4 2 2 2 2 3 2 2 2 4" xfId="19688"/>
    <cellStyle name="Обычный 4 2 2 2 2 3 2 2 3" xfId="4199"/>
    <cellStyle name="Обычный 4 2 2 2 2 3 2 2 3 2" xfId="8423"/>
    <cellStyle name="Обычный 4 2 2 2 2 3 2 2 3 2 2" xfId="16871"/>
    <cellStyle name="Обычный 4 2 2 2 2 3 2 2 3 2 2 2" xfId="33768"/>
    <cellStyle name="Обычный 4 2 2 2 2 3 2 2 3 2 3" xfId="25320"/>
    <cellStyle name="Обычный 4 2 2 2 2 3 2 2 3 3" xfId="12647"/>
    <cellStyle name="Обычный 4 2 2 2 2 3 2 2 3 3 2" xfId="29544"/>
    <cellStyle name="Обычный 4 2 2 2 2 3 2 2 3 4" xfId="21096"/>
    <cellStyle name="Обычный 4 2 2 2 2 3 2 2 4" xfId="5607"/>
    <cellStyle name="Обычный 4 2 2 2 2 3 2 2 4 2" xfId="14055"/>
    <cellStyle name="Обычный 4 2 2 2 2 3 2 2 4 2 2" xfId="30952"/>
    <cellStyle name="Обычный 4 2 2 2 2 3 2 2 4 3" xfId="22504"/>
    <cellStyle name="Обычный 4 2 2 2 2 3 2 2 5" xfId="9831"/>
    <cellStyle name="Обычный 4 2 2 2 2 3 2 2 5 2" xfId="26728"/>
    <cellStyle name="Обычный 4 2 2 2 2 3 2 2 6" xfId="18280"/>
    <cellStyle name="Обычный 4 2 2 2 2 3 2 3" xfId="2087"/>
    <cellStyle name="Обычный 4 2 2 2 2 3 2 3 2" xfId="6311"/>
    <cellStyle name="Обычный 4 2 2 2 2 3 2 3 2 2" xfId="14759"/>
    <cellStyle name="Обычный 4 2 2 2 2 3 2 3 2 2 2" xfId="31656"/>
    <cellStyle name="Обычный 4 2 2 2 2 3 2 3 2 3" xfId="23208"/>
    <cellStyle name="Обычный 4 2 2 2 2 3 2 3 3" xfId="10535"/>
    <cellStyle name="Обычный 4 2 2 2 2 3 2 3 3 2" xfId="27432"/>
    <cellStyle name="Обычный 4 2 2 2 2 3 2 3 4" xfId="18984"/>
    <cellStyle name="Обычный 4 2 2 2 2 3 2 4" xfId="3495"/>
    <cellStyle name="Обычный 4 2 2 2 2 3 2 4 2" xfId="7719"/>
    <cellStyle name="Обычный 4 2 2 2 2 3 2 4 2 2" xfId="16167"/>
    <cellStyle name="Обычный 4 2 2 2 2 3 2 4 2 2 2" xfId="33064"/>
    <cellStyle name="Обычный 4 2 2 2 2 3 2 4 2 3" xfId="24616"/>
    <cellStyle name="Обычный 4 2 2 2 2 3 2 4 3" xfId="11943"/>
    <cellStyle name="Обычный 4 2 2 2 2 3 2 4 3 2" xfId="28840"/>
    <cellStyle name="Обычный 4 2 2 2 2 3 2 4 4" xfId="20392"/>
    <cellStyle name="Обычный 4 2 2 2 2 3 2 5" xfId="4903"/>
    <cellStyle name="Обычный 4 2 2 2 2 3 2 5 2" xfId="13351"/>
    <cellStyle name="Обычный 4 2 2 2 2 3 2 5 2 2" xfId="30248"/>
    <cellStyle name="Обычный 4 2 2 2 2 3 2 5 3" xfId="21800"/>
    <cellStyle name="Обычный 4 2 2 2 2 3 2 6" xfId="9127"/>
    <cellStyle name="Обычный 4 2 2 2 2 3 2 6 2" xfId="26024"/>
    <cellStyle name="Обычный 4 2 2 2 2 3 2 7" xfId="17576"/>
    <cellStyle name="Обычный 4 2 2 2 2 3 2 8" xfId="34473"/>
    <cellStyle name="Обычный 4 2 2 2 2 3 3" xfId="1030"/>
    <cellStyle name="Обычный 4 2 2 2 2 3 3 2" xfId="2439"/>
    <cellStyle name="Обычный 4 2 2 2 2 3 3 2 2" xfId="6663"/>
    <cellStyle name="Обычный 4 2 2 2 2 3 3 2 2 2" xfId="15111"/>
    <cellStyle name="Обычный 4 2 2 2 2 3 3 2 2 2 2" xfId="32008"/>
    <cellStyle name="Обычный 4 2 2 2 2 3 3 2 2 3" xfId="23560"/>
    <cellStyle name="Обычный 4 2 2 2 2 3 3 2 3" xfId="10887"/>
    <cellStyle name="Обычный 4 2 2 2 2 3 3 2 3 2" xfId="27784"/>
    <cellStyle name="Обычный 4 2 2 2 2 3 3 2 4" xfId="19336"/>
    <cellStyle name="Обычный 4 2 2 2 2 3 3 3" xfId="3847"/>
    <cellStyle name="Обычный 4 2 2 2 2 3 3 3 2" xfId="8071"/>
    <cellStyle name="Обычный 4 2 2 2 2 3 3 3 2 2" xfId="16519"/>
    <cellStyle name="Обычный 4 2 2 2 2 3 3 3 2 2 2" xfId="33416"/>
    <cellStyle name="Обычный 4 2 2 2 2 3 3 3 2 3" xfId="24968"/>
    <cellStyle name="Обычный 4 2 2 2 2 3 3 3 3" xfId="12295"/>
    <cellStyle name="Обычный 4 2 2 2 2 3 3 3 3 2" xfId="29192"/>
    <cellStyle name="Обычный 4 2 2 2 2 3 3 3 4" xfId="20744"/>
    <cellStyle name="Обычный 4 2 2 2 2 3 3 4" xfId="5255"/>
    <cellStyle name="Обычный 4 2 2 2 2 3 3 4 2" xfId="13703"/>
    <cellStyle name="Обычный 4 2 2 2 2 3 3 4 2 2" xfId="30600"/>
    <cellStyle name="Обычный 4 2 2 2 2 3 3 4 3" xfId="22152"/>
    <cellStyle name="Обычный 4 2 2 2 2 3 3 5" xfId="9479"/>
    <cellStyle name="Обычный 4 2 2 2 2 3 3 5 2" xfId="26376"/>
    <cellStyle name="Обычный 4 2 2 2 2 3 3 6" xfId="17928"/>
    <cellStyle name="Обычный 4 2 2 2 2 3 4" xfId="1735"/>
    <cellStyle name="Обычный 4 2 2 2 2 3 4 2" xfId="5959"/>
    <cellStyle name="Обычный 4 2 2 2 2 3 4 2 2" xfId="14407"/>
    <cellStyle name="Обычный 4 2 2 2 2 3 4 2 2 2" xfId="31304"/>
    <cellStyle name="Обычный 4 2 2 2 2 3 4 2 3" xfId="22856"/>
    <cellStyle name="Обычный 4 2 2 2 2 3 4 3" xfId="10183"/>
    <cellStyle name="Обычный 4 2 2 2 2 3 4 3 2" xfId="27080"/>
    <cellStyle name="Обычный 4 2 2 2 2 3 4 4" xfId="18632"/>
    <cellStyle name="Обычный 4 2 2 2 2 3 5" xfId="3143"/>
    <cellStyle name="Обычный 4 2 2 2 2 3 5 2" xfId="7367"/>
    <cellStyle name="Обычный 4 2 2 2 2 3 5 2 2" xfId="15815"/>
    <cellStyle name="Обычный 4 2 2 2 2 3 5 2 2 2" xfId="32712"/>
    <cellStyle name="Обычный 4 2 2 2 2 3 5 2 3" xfId="24264"/>
    <cellStyle name="Обычный 4 2 2 2 2 3 5 3" xfId="11591"/>
    <cellStyle name="Обычный 4 2 2 2 2 3 5 3 2" xfId="28488"/>
    <cellStyle name="Обычный 4 2 2 2 2 3 5 4" xfId="20040"/>
    <cellStyle name="Обычный 4 2 2 2 2 3 6" xfId="4551"/>
    <cellStyle name="Обычный 4 2 2 2 2 3 6 2" xfId="12999"/>
    <cellStyle name="Обычный 4 2 2 2 2 3 6 2 2" xfId="29896"/>
    <cellStyle name="Обычный 4 2 2 2 2 3 6 3" xfId="21448"/>
    <cellStyle name="Обычный 4 2 2 2 2 3 7" xfId="8775"/>
    <cellStyle name="Обычный 4 2 2 2 2 3 7 2" xfId="25672"/>
    <cellStyle name="Обычный 4 2 2 2 2 3 8" xfId="17224"/>
    <cellStyle name="Обычный 4 2 2 2 2 3 9" xfId="34121"/>
    <cellStyle name="Обычный 4 2 2 2 2 4" xfId="648"/>
    <cellStyle name="Обычный 4 2 2 2 2 4 2" xfId="1379"/>
    <cellStyle name="Обычный 4 2 2 2 2 4 2 2" xfId="2788"/>
    <cellStyle name="Обычный 4 2 2 2 2 4 2 2 2" xfId="7012"/>
    <cellStyle name="Обычный 4 2 2 2 2 4 2 2 2 2" xfId="15460"/>
    <cellStyle name="Обычный 4 2 2 2 2 4 2 2 2 2 2" xfId="32357"/>
    <cellStyle name="Обычный 4 2 2 2 2 4 2 2 2 3" xfId="23909"/>
    <cellStyle name="Обычный 4 2 2 2 2 4 2 2 3" xfId="11236"/>
    <cellStyle name="Обычный 4 2 2 2 2 4 2 2 3 2" xfId="28133"/>
    <cellStyle name="Обычный 4 2 2 2 2 4 2 2 4" xfId="19685"/>
    <cellStyle name="Обычный 4 2 2 2 2 4 2 3" xfId="4196"/>
    <cellStyle name="Обычный 4 2 2 2 2 4 2 3 2" xfId="8420"/>
    <cellStyle name="Обычный 4 2 2 2 2 4 2 3 2 2" xfId="16868"/>
    <cellStyle name="Обычный 4 2 2 2 2 4 2 3 2 2 2" xfId="33765"/>
    <cellStyle name="Обычный 4 2 2 2 2 4 2 3 2 3" xfId="25317"/>
    <cellStyle name="Обычный 4 2 2 2 2 4 2 3 3" xfId="12644"/>
    <cellStyle name="Обычный 4 2 2 2 2 4 2 3 3 2" xfId="29541"/>
    <cellStyle name="Обычный 4 2 2 2 2 4 2 3 4" xfId="21093"/>
    <cellStyle name="Обычный 4 2 2 2 2 4 2 4" xfId="5604"/>
    <cellStyle name="Обычный 4 2 2 2 2 4 2 4 2" xfId="14052"/>
    <cellStyle name="Обычный 4 2 2 2 2 4 2 4 2 2" xfId="30949"/>
    <cellStyle name="Обычный 4 2 2 2 2 4 2 4 3" xfId="22501"/>
    <cellStyle name="Обычный 4 2 2 2 2 4 2 5" xfId="9828"/>
    <cellStyle name="Обычный 4 2 2 2 2 4 2 5 2" xfId="26725"/>
    <cellStyle name="Обычный 4 2 2 2 2 4 2 6" xfId="18277"/>
    <cellStyle name="Обычный 4 2 2 2 2 4 3" xfId="2084"/>
    <cellStyle name="Обычный 4 2 2 2 2 4 3 2" xfId="6308"/>
    <cellStyle name="Обычный 4 2 2 2 2 4 3 2 2" xfId="14756"/>
    <cellStyle name="Обычный 4 2 2 2 2 4 3 2 2 2" xfId="31653"/>
    <cellStyle name="Обычный 4 2 2 2 2 4 3 2 3" xfId="23205"/>
    <cellStyle name="Обычный 4 2 2 2 2 4 3 3" xfId="10532"/>
    <cellStyle name="Обычный 4 2 2 2 2 4 3 3 2" xfId="27429"/>
    <cellStyle name="Обычный 4 2 2 2 2 4 3 4" xfId="18981"/>
    <cellStyle name="Обычный 4 2 2 2 2 4 4" xfId="3492"/>
    <cellStyle name="Обычный 4 2 2 2 2 4 4 2" xfId="7716"/>
    <cellStyle name="Обычный 4 2 2 2 2 4 4 2 2" xfId="16164"/>
    <cellStyle name="Обычный 4 2 2 2 2 4 4 2 2 2" xfId="33061"/>
    <cellStyle name="Обычный 4 2 2 2 2 4 4 2 3" xfId="24613"/>
    <cellStyle name="Обычный 4 2 2 2 2 4 4 3" xfId="11940"/>
    <cellStyle name="Обычный 4 2 2 2 2 4 4 3 2" xfId="28837"/>
    <cellStyle name="Обычный 4 2 2 2 2 4 4 4" xfId="20389"/>
    <cellStyle name="Обычный 4 2 2 2 2 4 5" xfId="4900"/>
    <cellStyle name="Обычный 4 2 2 2 2 4 5 2" xfId="13348"/>
    <cellStyle name="Обычный 4 2 2 2 2 4 5 2 2" xfId="30245"/>
    <cellStyle name="Обычный 4 2 2 2 2 4 5 3" xfId="21797"/>
    <cellStyle name="Обычный 4 2 2 2 2 4 6" xfId="9124"/>
    <cellStyle name="Обычный 4 2 2 2 2 4 6 2" xfId="26021"/>
    <cellStyle name="Обычный 4 2 2 2 2 4 7" xfId="17573"/>
    <cellStyle name="Обычный 4 2 2 2 2 4 8" xfId="34470"/>
    <cellStyle name="Обычный 4 2 2 2 2 5" xfId="1027"/>
    <cellStyle name="Обычный 4 2 2 2 2 5 2" xfId="2436"/>
    <cellStyle name="Обычный 4 2 2 2 2 5 2 2" xfId="6660"/>
    <cellStyle name="Обычный 4 2 2 2 2 5 2 2 2" xfId="15108"/>
    <cellStyle name="Обычный 4 2 2 2 2 5 2 2 2 2" xfId="32005"/>
    <cellStyle name="Обычный 4 2 2 2 2 5 2 2 3" xfId="23557"/>
    <cellStyle name="Обычный 4 2 2 2 2 5 2 3" xfId="10884"/>
    <cellStyle name="Обычный 4 2 2 2 2 5 2 3 2" xfId="27781"/>
    <cellStyle name="Обычный 4 2 2 2 2 5 2 4" xfId="19333"/>
    <cellStyle name="Обычный 4 2 2 2 2 5 3" xfId="3844"/>
    <cellStyle name="Обычный 4 2 2 2 2 5 3 2" xfId="8068"/>
    <cellStyle name="Обычный 4 2 2 2 2 5 3 2 2" xfId="16516"/>
    <cellStyle name="Обычный 4 2 2 2 2 5 3 2 2 2" xfId="33413"/>
    <cellStyle name="Обычный 4 2 2 2 2 5 3 2 3" xfId="24965"/>
    <cellStyle name="Обычный 4 2 2 2 2 5 3 3" xfId="12292"/>
    <cellStyle name="Обычный 4 2 2 2 2 5 3 3 2" xfId="29189"/>
    <cellStyle name="Обычный 4 2 2 2 2 5 3 4" xfId="20741"/>
    <cellStyle name="Обычный 4 2 2 2 2 5 4" xfId="5252"/>
    <cellStyle name="Обычный 4 2 2 2 2 5 4 2" xfId="13700"/>
    <cellStyle name="Обычный 4 2 2 2 2 5 4 2 2" xfId="30597"/>
    <cellStyle name="Обычный 4 2 2 2 2 5 4 3" xfId="22149"/>
    <cellStyle name="Обычный 4 2 2 2 2 5 5" xfId="9476"/>
    <cellStyle name="Обычный 4 2 2 2 2 5 5 2" xfId="26373"/>
    <cellStyle name="Обычный 4 2 2 2 2 5 6" xfId="17925"/>
    <cellStyle name="Обычный 4 2 2 2 2 6" xfId="1732"/>
    <cellStyle name="Обычный 4 2 2 2 2 6 2" xfId="5956"/>
    <cellStyle name="Обычный 4 2 2 2 2 6 2 2" xfId="14404"/>
    <cellStyle name="Обычный 4 2 2 2 2 6 2 2 2" xfId="31301"/>
    <cellStyle name="Обычный 4 2 2 2 2 6 2 3" xfId="22853"/>
    <cellStyle name="Обычный 4 2 2 2 2 6 3" xfId="10180"/>
    <cellStyle name="Обычный 4 2 2 2 2 6 3 2" xfId="27077"/>
    <cellStyle name="Обычный 4 2 2 2 2 6 4" xfId="18629"/>
    <cellStyle name="Обычный 4 2 2 2 2 7" xfId="3140"/>
    <cellStyle name="Обычный 4 2 2 2 2 7 2" xfId="7364"/>
    <cellStyle name="Обычный 4 2 2 2 2 7 2 2" xfId="15812"/>
    <cellStyle name="Обычный 4 2 2 2 2 7 2 2 2" xfId="32709"/>
    <cellStyle name="Обычный 4 2 2 2 2 7 2 3" xfId="24261"/>
    <cellStyle name="Обычный 4 2 2 2 2 7 3" xfId="11588"/>
    <cellStyle name="Обычный 4 2 2 2 2 7 3 2" xfId="28485"/>
    <cellStyle name="Обычный 4 2 2 2 2 7 4" xfId="20037"/>
    <cellStyle name="Обычный 4 2 2 2 2 8" xfId="4548"/>
    <cellStyle name="Обычный 4 2 2 2 2 8 2" xfId="12996"/>
    <cellStyle name="Обычный 4 2 2 2 2 8 2 2" xfId="29893"/>
    <cellStyle name="Обычный 4 2 2 2 2 8 3" xfId="21445"/>
    <cellStyle name="Обычный 4 2 2 2 2 9" xfId="8772"/>
    <cellStyle name="Обычный 4 2 2 2 2 9 2" xfId="25669"/>
    <cellStyle name="Обычный 4 2 2 2 3" xfId="248"/>
    <cellStyle name="Обычный 4 2 2 2 3 10" xfId="34122"/>
    <cellStyle name="Обычный 4 2 2 2 3 2" xfId="249"/>
    <cellStyle name="Обычный 4 2 2 2 3 2 2" xfId="653"/>
    <cellStyle name="Обычный 4 2 2 2 3 2 2 2" xfId="1384"/>
    <cellStyle name="Обычный 4 2 2 2 3 2 2 2 2" xfId="2793"/>
    <cellStyle name="Обычный 4 2 2 2 3 2 2 2 2 2" xfId="7017"/>
    <cellStyle name="Обычный 4 2 2 2 3 2 2 2 2 2 2" xfId="15465"/>
    <cellStyle name="Обычный 4 2 2 2 3 2 2 2 2 2 2 2" xfId="32362"/>
    <cellStyle name="Обычный 4 2 2 2 3 2 2 2 2 2 3" xfId="23914"/>
    <cellStyle name="Обычный 4 2 2 2 3 2 2 2 2 3" xfId="11241"/>
    <cellStyle name="Обычный 4 2 2 2 3 2 2 2 2 3 2" xfId="28138"/>
    <cellStyle name="Обычный 4 2 2 2 3 2 2 2 2 4" xfId="19690"/>
    <cellStyle name="Обычный 4 2 2 2 3 2 2 2 3" xfId="4201"/>
    <cellStyle name="Обычный 4 2 2 2 3 2 2 2 3 2" xfId="8425"/>
    <cellStyle name="Обычный 4 2 2 2 3 2 2 2 3 2 2" xfId="16873"/>
    <cellStyle name="Обычный 4 2 2 2 3 2 2 2 3 2 2 2" xfId="33770"/>
    <cellStyle name="Обычный 4 2 2 2 3 2 2 2 3 2 3" xfId="25322"/>
    <cellStyle name="Обычный 4 2 2 2 3 2 2 2 3 3" xfId="12649"/>
    <cellStyle name="Обычный 4 2 2 2 3 2 2 2 3 3 2" xfId="29546"/>
    <cellStyle name="Обычный 4 2 2 2 3 2 2 2 3 4" xfId="21098"/>
    <cellStyle name="Обычный 4 2 2 2 3 2 2 2 4" xfId="5609"/>
    <cellStyle name="Обычный 4 2 2 2 3 2 2 2 4 2" xfId="14057"/>
    <cellStyle name="Обычный 4 2 2 2 3 2 2 2 4 2 2" xfId="30954"/>
    <cellStyle name="Обычный 4 2 2 2 3 2 2 2 4 3" xfId="22506"/>
    <cellStyle name="Обычный 4 2 2 2 3 2 2 2 5" xfId="9833"/>
    <cellStyle name="Обычный 4 2 2 2 3 2 2 2 5 2" xfId="26730"/>
    <cellStyle name="Обычный 4 2 2 2 3 2 2 2 6" xfId="18282"/>
    <cellStyle name="Обычный 4 2 2 2 3 2 2 3" xfId="2089"/>
    <cellStyle name="Обычный 4 2 2 2 3 2 2 3 2" xfId="6313"/>
    <cellStyle name="Обычный 4 2 2 2 3 2 2 3 2 2" xfId="14761"/>
    <cellStyle name="Обычный 4 2 2 2 3 2 2 3 2 2 2" xfId="31658"/>
    <cellStyle name="Обычный 4 2 2 2 3 2 2 3 2 3" xfId="23210"/>
    <cellStyle name="Обычный 4 2 2 2 3 2 2 3 3" xfId="10537"/>
    <cellStyle name="Обычный 4 2 2 2 3 2 2 3 3 2" xfId="27434"/>
    <cellStyle name="Обычный 4 2 2 2 3 2 2 3 4" xfId="18986"/>
    <cellStyle name="Обычный 4 2 2 2 3 2 2 4" xfId="3497"/>
    <cellStyle name="Обычный 4 2 2 2 3 2 2 4 2" xfId="7721"/>
    <cellStyle name="Обычный 4 2 2 2 3 2 2 4 2 2" xfId="16169"/>
    <cellStyle name="Обычный 4 2 2 2 3 2 2 4 2 2 2" xfId="33066"/>
    <cellStyle name="Обычный 4 2 2 2 3 2 2 4 2 3" xfId="24618"/>
    <cellStyle name="Обычный 4 2 2 2 3 2 2 4 3" xfId="11945"/>
    <cellStyle name="Обычный 4 2 2 2 3 2 2 4 3 2" xfId="28842"/>
    <cellStyle name="Обычный 4 2 2 2 3 2 2 4 4" xfId="20394"/>
    <cellStyle name="Обычный 4 2 2 2 3 2 2 5" xfId="4905"/>
    <cellStyle name="Обычный 4 2 2 2 3 2 2 5 2" xfId="13353"/>
    <cellStyle name="Обычный 4 2 2 2 3 2 2 5 2 2" xfId="30250"/>
    <cellStyle name="Обычный 4 2 2 2 3 2 2 5 3" xfId="21802"/>
    <cellStyle name="Обычный 4 2 2 2 3 2 2 6" xfId="9129"/>
    <cellStyle name="Обычный 4 2 2 2 3 2 2 6 2" xfId="26026"/>
    <cellStyle name="Обычный 4 2 2 2 3 2 2 7" xfId="17578"/>
    <cellStyle name="Обычный 4 2 2 2 3 2 2 8" xfId="34475"/>
    <cellStyle name="Обычный 4 2 2 2 3 2 3" xfId="1032"/>
    <cellStyle name="Обычный 4 2 2 2 3 2 3 2" xfId="2441"/>
    <cellStyle name="Обычный 4 2 2 2 3 2 3 2 2" xfId="6665"/>
    <cellStyle name="Обычный 4 2 2 2 3 2 3 2 2 2" xfId="15113"/>
    <cellStyle name="Обычный 4 2 2 2 3 2 3 2 2 2 2" xfId="32010"/>
    <cellStyle name="Обычный 4 2 2 2 3 2 3 2 2 3" xfId="23562"/>
    <cellStyle name="Обычный 4 2 2 2 3 2 3 2 3" xfId="10889"/>
    <cellStyle name="Обычный 4 2 2 2 3 2 3 2 3 2" xfId="27786"/>
    <cellStyle name="Обычный 4 2 2 2 3 2 3 2 4" xfId="19338"/>
    <cellStyle name="Обычный 4 2 2 2 3 2 3 3" xfId="3849"/>
    <cellStyle name="Обычный 4 2 2 2 3 2 3 3 2" xfId="8073"/>
    <cellStyle name="Обычный 4 2 2 2 3 2 3 3 2 2" xfId="16521"/>
    <cellStyle name="Обычный 4 2 2 2 3 2 3 3 2 2 2" xfId="33418"/>
    <cellStyle name="Обычный 4 2 2 2 3 2 3 3 2 3" xfId="24970"/>
    <cellStyle name="Обычный 4 2 2 2 3 2 3 3 3" xfId="12297"/>
    <cellStyle name="Обычный 4 2 2 2 3 2 3 3 3 2" xfId="29194"/>
    <cellStyle name="Обычный 4 2 2 2 3 2 3 3 4" xfId="20746"/>
    <cellStyle name="Обычный 4 2 2 2 3 2 3 4" xfId="5257"/>
    <cellStyle name="Обычный 4 2 2 2 3 2 3 4 2" xfId="13705"/>
    <cellStyle name="Обычный 4 2 2 2 3 2 3 4 2 2" xfId="30602"/>
    <cellStyle name="Обычный 4 2 2 2 3 2 3 4 3" xfId="22154"/>
    <cellStyle name="Обычный 4 2 2 2 3 2 3 5" xfId="9481"/>
    <cellStyle name="Обычный 4 2 2 2 3 2 3 5 2" xfId="26378"/>
    <cellStyle name="Обычный 4 2 2 2 3 2 3 6" xfId="17930"/>
    <cellStyle name="Обычный 4 2 2 2 3 2 4" xfId="1737"/>
    <cellStyle name="Обычный 4 2 2 2 3 2 4 2" xfId="5961"/>
    <cellStyle name="Обычный 4 2 2 2 3 2 4 2 2" xfId="14409"/>
    <cellStyle name="Обычный 4 2 2 2 3 2 4 2 2 2" xfId="31306"/>
    <cellStyle name="Обычный 4 2 2 2 3 2 4 2 3" xfId="22858"/>
    <cellStyle name="Обычный 4 2 2 2 3 2 4 3" xfId="10185"/>
    <cellStyle name="Обычный 4 2 2 2 3 2 4 3 2" xfId="27082"/>
    <cellStyle name="Обычный 4 2 2 2 3 2 4 4" xfId="18634"/>
    <cellStyle name="Обычный 4 2 2 2 3 2 5" xfId="3145"/>
    <cellStyle name="Обычный 4 2 2 2 3 2 5 2" xfId="7369"/>
    <cellStyle name="Обычный 4 2 2 2 3 2 5 2 2" xfId="15817"/>
    <cellStyle name="Обычный 4 2 2 2 3 2 5 2 2 2" xfId="32714"/>
    <cellStyle name="Обычный 4 2 2 2 3 2 5 2 3" xfId="24266"/>
    <cellStyle name="Обычный 4 2 2 2 3 2 5 3" xfId="11593"/>
    <cellStyle name="Обычный 4 2 2 2 3 2 5 3 2" xfId="28490"/>
    <cellStyle name="Обычный 4 2 2 2 3 2 5 4" xfId="20042"/>
    <cellStyle name="Обычный 4 2 2 2 3 2 6" xfId="4553"/>
    <cellStyle name="Обычный 4 2 2 2 3 2 6 2" xfId="13001"/>
    <cellStyle name="Обычный 4 2 2 2 3 2 6 2 2" xfId="29898"/>
    <cellStyle name="Обычный 4 2 2 2 3 2 6 3" xfId="21450"/>
    <cellStyle name="Обычный 4 2 2 2 3 2 7" xfId="8777"/>
    <cellStyle name="Обычный 4 2 2 2 3 2 7 2" xfId="25674"/>
    <cellStyle name="Обычный 4 2 2 2 3 2 8" xfId="17226"/>
    <cellStyle name="Обычный 4 2 2 2 3 2 9" xfId="34123"/>
    <cellStyle name="Обычный 4 2 2 2 3 3" xfId="652"/>
    <cellStyle name="Обычный 4 2 2 2 3 3 2" xfId="1383"/>
    <cellStyle name="Обычный 4 2 2 2 3 3 2 2" xfId="2792"/>
    <cellStyle name="Обычный 4 2 2 2 3 3 2 2 2" xfId="7016"/>
    <cellStyle name="Обычный 4 2 2 2 3 3 2 2 2 2" xfId="15464"/>
    <cellStyle name="Обычный 4 2 2 2 3 3 2 2 2 2 2" xfId="32361"/>
    <cellStyle name="Обычный 4 2 2 2 3 3 2 2 2 3" xfId="23913"/>
    <cellStyle name="Обычный 4 2 2 2 3 3 2 2 3" xfId="11240"/>
    <cellStyle name="Обычный 4 2 2 2 3 3 2 2 3 2" xfId="28137"/>
    <cellStyle name="Обычный 4 2 2 2 3 3 2 2 4" xfId="19689"/>
    <cellStyle name="Обычный 4 2 2 2 3 3 2 3" xfId="4200"/>
    <cellStyle name="Обычный 4 2 2 2 3 3 2 3 2" xfId="8424"/>
    <cellStyle name="Обычный 4 2 2 2 3 3 2 3 2 2" xfId="16872"/>
    <cellStyle name="Обычный 4 2 2 2 3 3 2 3 2 2 2" xfId="33769"/>
    <cellStyle name="Обычный 4 2 2 2 3 3 2 3 2 3" xfId="25321"/>
    <cellStyle name="Обычный 4 2 2 2 3 3 2 3 3" xfId="12648"/>
    <cellStyle name="Обычный 4 2 2 2 3 3 2 3 3 2" xfId="29545"/>
    <cellStyle name="Обычный 4 2 2 2 3 3 2 3 4" xfId="21097"/>
    <cellStyle name="Обычный 4 2 2 2 3 3 2 4" xfId="5608"/>
    <cellStyle name="Обычный 4 2 2 2 3 3 2 4 2" xfId="14056"/>
    <cellStyle name="Обычный 4 2 2 2 3 3 2 4 2 2" xfId="30953"/>
    <cellStyle name="Обычный 4 2 2 2 3 3 2 4 3" xfId="22505"/>
    <cellStyle name="Обычный 4 2 2 2 3 3 2 5" xfId="9832"/>
    <cellStyle name="Обычный 4 2 2 2 3 3 2 5 2" xfId="26729"/>
    <cellStyle name="Обычный 4 2 2 2 3 3 2 6" xfId="18281"/>
    <cellStyle name="Обычный 4 2 2 2 3 3 3" xfId="2088"/>
    <cellStyle name="Обычный 4 2 2 2 3 3 3 2" xfId="6312"/>
    <cellStyle name="Обычный 4 2 2 2 3 3 3 2 2" xfId="14760"/>
    <cellStyle name="Обычный 4 2 2 2 3 3 3 2 2 2" xfId="31657"/>
    <cellStyle name="Обычный 4 2 2 2 3 3 3 2 3" xfId="23209"/>
    <cellStyle name="Обычный 4 2 2 2 3 3 3 3" xfId="10536"/>
    <cellStyle name="Обычный 4 2 2 2 3 3 3 3 2" xfId="27433"/>
    <cellStyle name="Обычный 4 2 2 2 3 3 3 4" xfId="18985"/>
    <cellStyle name="Обычный 4 2 2 2 3 3 4" xfId="3496"/>
    <cellStyle name="Обычный 4 2 2 2 3 3 4 2" xfId="7720"/>
    <cellStyle name="Обычный 4 2 2 2 3 3 4 2 2" xfId="16168"/>
    <cellStyle name="Обычный 4 2 2 2 3 3 4 2 2 2" xfId="33065"/>
    <cellStyle name="Обычный 4 2 2 2 3 3 4 2 3" xfId="24617"/>
    <cellStyle name="Обычный 4 2 2 2 3 3 4 3" xfId="11944"/>
    <cellStyle name="Обычный 4 2 2 2 3 3 4 3 2" xfId="28841"/>
    <cellStyle name="Обычный 4 2 2 2 3 3 4 4" xfId="20393"/>
    <cellStyle name="Обычный 4 2 2 2 3 3 5" xfId="4904"/>
    <cellStyle name="Обычный 4 2 2 2 3 3 5 2" xfId="13352"/>
    <cellStyle name="Обычный 4 2 2 2 3 3 5 2 2" xfId="30249"/>
    <cellStyle name="Обычный 4 2 2 2 3 3 5 3" xfId="21801"/>
    <cellStyle name="Обычный 4 2 2 2 3 3 6" xfId="9128"/>
    <cellStyle name="Обычный 4 2 2 2 3 3 6 2" xfId="26025"/>
    <cellStyle name="Обычный 4 2 2 2 3 3 7" xfId="17577"/>
    <cellStyle name="Обычный 4 2 2 2 3 3 8" xfId="34474"/>
    <cellStyle name="Обычный 4 2 2 2 3 4" xfId="1031"/>
    <cellStyle name="Обычный 4 2 2 2 3 4 2" xfId="2440"/>
    <cellStyle name="Обычный 4 2 2 2 3 4 2 2" xfId="6664"/>
    <cellStyle name="Обычный 4 2 2 2 3 4 2 2 2" xfId="15112"/>
    <cellStyle name="Обычный 4 2 2 2 3 4 2 2 2 2" xfId="32009"/>
    <cellStyle name="Обычный 4 2 2 2 3 4 2 2 3" xfId="23561"/>
    <cellStyle name="Обычный 4 2 2 2 3 4 2 3" xfId="10888"/>
    <cellStyle name="Обычный 4 2 2 2 3 4 2 3 2" xfId="27785"/>
    <cellStyle name="Обычный 4 2 2 2 3 4 2 4" xfId="19337"/>
    <cellStyle name="Обычный 4 2 2 2 3 4 3" xfId="3848"/>
    <cellStyle name="Обычный 4 2 2 2 3 4 3 2" xfId="8072"/>
    <cellStyle name="Обычный 4 2 2 2 3 4 3 2 2" xfId="16520"/>
    <cellStyle name="Обычный 4 2 2 2 3 4 3 2 2 2" xfId="33417"/>
    <cellStyle name="Обычный 4 2 2 2 3 4 3 2 3" xfId="24969"/>
    <cellStyle name="Обычный 4 2 2 2 3 4 3 3" xfId="12296"/>
    <cellStyle name="Обычный 4 2 2 2 3 4 3 3 2" xfId="29193"/>
    <cellStyle name="Обычный 4 2 2 2 3 4 3 4" xfId="20745"/>
    <cellStyle name="Обычный 4 2 2 2 3 4 4" xfId="5256"/>
    <cellStyle name="Обычный 4 2 2 2 3 4 4 2" xfId="13704"/>
    <cellStyle name="Обычный 4 2 2 2 3 4 4 2 2" xfId="30601"/>
    <cellStyle name="Обычный 4 2 2 2 3 4 4 3" xfId="22153"/>
    <cellStyle name="Обычный 4 2 2 2 3 4 5" xfId="9480"/>
    <cellStyle name="Обычный 4 2 2 2 3 4 5 2" xfId="26377"/>
    <cellStyle name="Обычный 4 2 2 2 3 4 6" xfId="17929"/>
    <cellStyle name="Обычный 4 2 2 2 3 5" xfId="1736"/>
    <cellStyle name="Обычный 4 2 2 2 3 5 2" xfId="5960"/>
    <cellStyle name="Обычный 4 2 2 2 3 5 2 2" xfId="14408"/>
    <cellStyle name="Обычный 4 2 2 2 3 5 2 2 2" xfId="31305"/>
    <cellStyle name="Обычный 4 2 2 2 3 5 2 3" xfId="22857"/>
    <cellStyle name="Обычный 4 2 2 2 3 5 3" xfId="10184"/>
    <cellStyle name="Обычный 4 2 2 2 3 5 3 2" xfId="27081"/>
    <cellStyle name="Обычный 4 2 2 2 3 5 4" xfId="18633"/>
    <cellStyle name="Обычный 4 2 2 2 3 6" xfId="3144"/>
    <cellStyle name="Обычный 4 2 2 2 3 6 2" xfId="7368"/>
    <cellStyle name="Обычный 4 2 2 2 3 6 2 2" xfId="15816"/>
    <cellStyle name="Обычный 4 2 2 2 3 6 2 2 2" xfId="32713"/>
    <cellStyle name="Обычный 4 2 2 2 3 6 2 3" xfId="24265"/>
    <cellStyle name="Обычный 4 2 2 2 3 6 3" xfId="11592"/>
    <cellStyle name="Обычный 4 2 2 2 3 6 3 2" xfId="28489"/>
    <cellStyle name="Обычный 4 2 2 2 3 6 4" xfId="20041"/>
    <cellStyle name="Обычный 4 2 2 2 3 7" xfId="4552"/>
    <cellStyle name="Обычный 4 2 2 2 3 7 2" xfId="13000"/>
    <cellStyle name="Обычный 4 2 2 2 3 7 2 2" xfId="29897"/>
    <cellStyle name="Обычный 4 2 2 2 3 7 3" xfId="21449"/>
    <cellStyle name="Обычный 4 2 2 2 3 8" xfId="8776"/>
    <cellStyle name="Обычный 4 2 2 2 3 8 2" xfId="25673"/>
    <cellStyle name="Обычный 4 2 2 2 3 9" xfId="17225"/>
    <cellStyle name="Обычный 4 2 2 2 4" xfId="250"/>
    <cellStyle name="Обычный 4 2 2 2 4 2" xfId="654"/>
    <cellStyle name="Обычный 4 2 2 2 4 2 2" xfId="1385"/>
    <cellStyle name="Обычный 4 2 2 2 4 2 2 2" xfId="2794"/>
    <cellStyle name="Обычный 4 2 2 2 4 2 2 2 2" xfId="7018"/>
    <cellStyle name="Обычный 4 2 2 2 4 2 2 2 2 2" xfId="15466"/>
    <cellStyle name="Обычный 4 2 2 2 4 2 2 2 2 2 2" xfId="32363"/>
    <cellStyle name="Обычный 4 2 2 2 4 2 2 2 2 3" xfId="23915"/>
    <cellStyle name="Обычный 4 2 2 2 4 2 2 2 3" xfId="11242"/>
    <cellStyle name="Обычный 4 2 2 2 4 2 2 2 3 2" xfId="28139"/>
    <cellStyle name="Обычный 4 2 2 2 4 2 2 2 4" xfId="19691"/>
    <cellStyle name="Обычный 4 2 2 2 4 2 2 3" xfId="4202"/>
    <cellStyle name="Обычный 4 2 2 2 4 2 2 3 2" xfId="8426"/>
    <cellStyle name="Обычный 4 2 2 2 4 2 2 3 2 2" xfId="16874"/>
    <cellStyle name="Обычный 4 2 2 2 4 2 2 3 2 2 2" xfId="33771"/>
    <cellStyle name="Обычный 4 2 2 2 4 2 2 3 2 3" xfId="25323"/>
    <cellStyle name="Обычный 4 2 2 2 4 2 2 3 3" xfId="12650"/>
    <cellStyle name="Обычный 4 2 2 2 4 2 2 3 3 2" xfId="29547"/>
    <cellStyle name="Обычный 4 2 2 2 4 2 2 3 4" xfId="21099"/>
    <cellStyle name="Обычный 4 2 2 2 4 2 2 4" xfId="5610"/>
    <cellStyle name="Обычный 4 2 2 2 4 2 2 4 2" xfId="14058"/>
    <cellStyle name="Обычный 4 2 2 2 4 2 2 4 2 2" xfId="30955"/>
    <cellStyle name="Обычный 4 2 2 2 4 2 2 4 3" xfId="22507"/>
    <cellStyle name="Обычный 4 2 2 2 4 2 2 5" xfId="9834"/>
    <cellStyle name="Обычный 4 2 2 2 4 2 2 5 2" xfId="26731"/>
    <cellStyle name="Обычный 4 2 2 2 4 2 2 6" xfId="18283"/>
    <cellStyle name="Обычный 4 2 2 2 4 2 3" xfId="2090"/>
    <cellStyle name="Обычный 4 2 2 2 4 2 3 2" xfId="6314"/>
    <cellStyle name="Обычный 4 2 2 2 4 2 3 2 2" xfId="14762"/>
    <cellStyle name="Обычный 4 2 2 2 4 2 3 2 2 2" xfId="31659"/>
    <cellStyle name="Обычный 4 2 2 2 4 2 3 2 3" xfId="23211"/>
    <cellStyle name="Обычный 4 2 2 2 4 2 3 3" xfId="10538"/>
    <cellStyle name="Обычный 4 2 2 2 4 2 3 3 2" xfId="27435"/>
    <cellStyle name="Обычный 4 2 2 2 4 2 3 4" xfId="18987"/>
    <cellStyle name="Обычный 4 2 2 2 4 2 4" xfId="3498"/>
    <cellStyle name="Обычный 4 2 2 2 4 2 4 2" xfId="7722"/>
    <cellStyle name="Обычный 4 2 2 2 4 2 4 2 2" xfId="16170"/>
    <cellStyle name="Обычный 4 2 2 2 4 2 4 2 2 2" xfId="33067"/>
    <cellStyle name="Обычный 4 2 2 2 4 2 4 2 3" xfId="24619"/>
    <cellStyle name="Обычный 4 2 2 2 4 2 4 3" xfId="11946"/>
    <cellStyle name="Обычный 4 2 2 2 4 2 4 3 2" xfId="28843"/>
    <cellStyle name="Обычный 4 2 2 2 4 2 4 4" xfId="20395"/>
    <cellStyle name="Обычный 4 2 2 2 4 2 5" xfId="4906"/>
    <cellStyle name="Обычный 4 2 2 2 4 2 5 2" xfId="13354"/>
    <cellStyle name="Обычный 4 2 2 2 4 2 5 2 2" xfId="30251"/>
    <cellStyle name="Обычный 4 2 2 2 4 2 5 3" xfId="21803"/>
    <cellStyle name="Обычный 4 2 2 2 4 2 6" xfId="9130"/>
    <cellStyle name="Обычный 4 2 2 2 4 2 6 2" xfId="26027"/>
    <cellStyle name="Обычный 4 2 2 2 4 2 7" xfId="17579"/>
    <cellStyle name="Обычный 4 2 2 2 4 2 8" xfId="34476"/>
    <cellStyle name="Обычный 4 2 2 2 4 3" xfId="1033"/>
    <cellStyle name="Обычный 4 2 2 2 4 3 2" xfId="2442"/>
    <cellStyle name="Обычный 4 2 2 2 4 3 2 2" xfId="6666"/>
    <cellStyle name="Обычный 4 2 2 2 4 3 2 2 2" xfId="15114"/>
    <cellStyle name="Обычный 4 2 2 2 4 3 2 2 2 2" xfId="32011"/>
    <cellStyle name="Обычный 4 2 2 2 4 3 2 2 3" xfId="23563"/>
    <cellStyle name="Обычный 4 2 2 2 4 3 2 3" xfId="10890"/>
    <cellStyle name="Обычный 4 2 2 2 4 3 2 3 2" xfId="27787"/>
    <cellStyle name="Обычный 4 2 2 2 4 3 2 4" xfId="19339"/>
    <cellStyle name="Обычный 4 2 2 2 4 3 3" xfId="3850"/>
    <cellStyle name="Обычный 4 2 2 2 4 3 3 2" xfId="8074"/>
    <cellStyle name="Обычный 4 2 2 2 4 3 3 2 2" xfId="16522"/>
    <cellStyle name="Обычный 4 2 2 2 4 3 3 2 2 2" xfId="33419"/>
    <cellStyle name="Обычный 4 2 2 2 4 3 3 2 3" xfId="24971"/>
    <cellStyle name="Обычный 4 2 2 2 4 3 3 3" xfId="12298"/>
    <cellStyle name="Обычный 4 2 2 2 4 3 3 3 2" xfId="29195"/>
    <cellStyle name="Обычный 4 2 2 2 4 3 3 4" xfId="20747"/>
    <cellStyle name="Обычный 4 2 2 2 4 3 4" xfId="5258"/>
    <cellStyle name="Обычный 4 2 2 2 4 3 4 2" xfId="13706"/>
    <cellStyle name="Обычный 4 2 2 2 4 3 4 2 2" xfId="30603"/>
    <cellStyle name="Обычный 4 2 2 2 4 3 4 3" xfId="22155"/>
    <cellStyle name="Обычный 4 2 2 2 4 3 5" xfId="9482"/>
    <cellStyle name="Обычный 4 2 2 2 4 3 5 2" xfId="26379"/>
    <cellStyle name="Обычный 4 2 2 2 4 3 6" xfId="17931"/>
    <cellStyle name="Обычный 4 2 2 2 4 4" xfId="1738"/>
    <cellStyle name="Обычный 4 2 2 2 4 4 2" xfId="5962"/>
    <cellStyle name="Обычный 4 2 2 2 4 4 2 2" xfId="14410"/>
    <cellStyle name="Обычный 4 2 2 2 4 4 2 2 2" xfId="31307"/>
    <cellStyle name="Обычный 4 2 2 2 4 4 2 3" xfId="22859"/>
    <cellStyle name="Обычный 4 2 2 2 4 4 3" xfId="10186"/>
    <cellStyle name="Обычный 4 2 2 2 4 4 3 2" xfId="27083"/>
    <cellStyle name="Обычный 4 2 2 2 4 4 4" xfId="18635"/>
    <cellStyle name="Обычный 4 2 2 2 4 5" xfId="3146"/>
    <cellStyle name="Обычный 4 2 2 2 4 5 2" xfId="7370"/>
    <cellStyle name="Обычный 4 2 2 2 4 5 2 2" xfId="15818"/>
    <cellStyle name="Обычный 4 2 2 2 4 5 2 2 2" xfId="32715"/>
    <cellStyle name="Обычный 4 2 2 2 4 5 2 3" xfId="24267"/>
    <cellStyle name="Обычный 4 2 2 2 4 5 3" xfId="11594"/>
    <cellStyle name="Обычный 4 2 2 2 4 5 3 2" xfId="28491"/>
    <cellStyle name="Обычный 4 2 2 2 4 5 4" xfId="20043"/>
    <cellStyle name="Обычный 4 2 2 2 4 6" xfId="4554"/>
    <cellStyle name="Обычный 4 2 2 2 4 6 2" xfId="13002"/>
    <cellStyle name="Обычный 4 2 2 2 4 6 2 2" xfId="29899"/>
    <cellStyle name="Обычный 4 2 2 2 4 6 3" xfId="21451"/>
    <cellStyle name="Обычный 4 2 2 2 4 7" xfId="8778"/>
    <cellStyle name="Обычный 4 2 2 2 4 7 2" xfId="25675"/>
    <cellStyle name="Обычный 4 2 2 2 4 8" xfId="17227"/>
    <cellStyle name="Обычный 4 2 2 2 4 9" xfId="34124"/>
    <cellStyle name="Обычный 4 2 2 2 5" xfId="647"/>
    <cellStyle name="Обычный 4 2 2 2 5 2" xfId="1378"/>
    <cellStyle name="Обычный 4 2 2 2 5 2 2" xfId="2787"/>
    <cellStyle name="Обычный 4 2 2 2 5 2 2 2" xfId="7011"/>
    <cellStyle name="Обычный 4 2 2 2 5 2 2 2 2" xfId="15459"/>
    <cellStyle name="Обычный 4 2 2 2 5 2 2 2 2 2" xfId="32356"/>
    <cellStyle name="Обычный 4 2 2 2 5 2 2 2 3" xfId="23908"/>
    <cellStyle name="Обычный 4 2 2 2 5 2 2 3" xfId="11235"/>
    <cellStyle name="Обычный 4 2 2 2 5 2 2 3 2" xfId="28132"/>
    <cellStyle name="Обычный 4 2 2 2 5 2 2 4" xfId="19684"/>
    <cellStyle name="Обычный 4 2 2 2 5 2 3" xfId="4195"/>
    <cellStyle name="Обычный 4 2 2 2 5 2 3 2" xfId="8419"/>
    <cellStyle name="Обычный 4 2 2 2 5 2 3 2 2" xfId="16867"/>
    <cellStyle name="Обычный 4 2 2 2 5 2 3 2 2 2" xfId="33764"/>
    <cellStyle name="Обычный 4 2 2 2 5 2 3 2 3" xfId="25316"/>
    <cellStyle name="Обычный 4 2 2 2 5 2 3 3" xfId="12643"/>
    <cellStyle name="Обычный 4 2 2 2 5 2 3 3 2" xfId="29540"/>
    <cellStyle name="Обычный 4 2 2 2 5 2 3 4" xfId="21092"/>
    <cellStyle name="Обычный 4 2 2 2 5 2 4" xfId="5603"/>
    <cellStyle name="Обычный 4 2 2 2 5 2 4 2" xfId="14051"/>
    <cellStyle name="Обычный 4 2 2 2 5 2 4 2 2" xfId="30948"/>
    <cellStyle name="Обычный 4 2 2 2 5 2 4 3" xfId="22500"/>
    <cellStyle name="Обычный 4 2 2 2 5 2 5" xfId="9827"/>
    <cellStyle name="Обычный 4 2 2 2 5 2 5 2" xfId="26724"/>
    <cellStyle name="Обычный 4 2 2 2 5 2 6" xfId="18276"/>
    <cellStyle name="Обычный 4 2 2 2 5 3" xfId="2083"/>
    <cellStyle name="Обычный 4 2 2 2 5 3 2" xfId="6307"/>
    <cellStyle name="Обычный 4 2 2 2 5 3 2 2" xfId="14755"/>
    <cellStyle name="Обычный 4 2 2 2 5 3 2 2 2" xfId="31652"/>
    <cellStyle name="Обычный 4 2 2 2 5 3 2 3" xfId="23204"/>
    <cellStyle name="Обычный 4 2 2 2 5 3 3" xfId="10531"/>
    <cellStyle name="Обычный 4 2 2 2 5 3 3 2" xfId="27428"/>
    <cellStyle name="Обычный 4 2 2 2 5 3 4" xfId="18980"/>
    <cellStyle name="Обычный 4 2 2 2 5 4" xfId="3491"/>
    <cellStyle name="Обычный 4 2 2 2 5 4 2" xfId="7715"/>
    <cellStyle name="Обычный 4 2 2 2 5 4 2 2" xfId="16163"/>
    <cellStyle name="Обычный 4 2 2 2 5 4 2 2 2" xfId="33060"/>
    <cellStyle name="Обычный 4 2 2 2 5 4 2 3" xfId="24612"/>
    <cellStyle name="Обычный 4 2 2 2 5 4 3" xfId="11939"/>
    <cellStyle name="Обычный 4 2 2 2 5 4 3 2" xfId="28836"/>
    <cellStyle name="Обычный 4 2 2 2 5 4 4" xfId="20388"/>
    <cellStyle name="Обычный 4 2 2 2 5 5" xfId="4899"/>
    <cellStyle name="Обычный 4 2 2 2 5 5 2" xfId="13347"/>
    <cellStyle name="Обычный 4 2 2 2 5 5 2 2" xfId="30244"/>
    <cellStyle name="Обычный 4 2 2 2 5 5 3" xfId="21796"/>
    <cellStyle name="Обычный 4 2 2 2 5 6" xfId="9123"/>
    <cellStyle name="Обычный 4 2 2 2 5 6 2" xfId="26020"/>
    <cellStyle name="Обычный 4 2 2 2 5 7" xfId="17572"/>
    <cellStyle name="Обычный 4 2 2 2 5 8" xfId="34469"/>
    <cellStyle name="Обычный 4 2 2 2 6" xfId="1026"/>
    <cellStyle name="Обычный 4 2 2 2 6 2" xfId="2435"/>
    <cellStyle name="Обычный 4 2 2 2 6 2 2" xfId="6659"/>
    <cellStyle name="Обычный 4 2 2 2 6 2 2 2" xfId="15107"/>
    <cellStyle name="Обычный 4 2 2 2 6 2 2 2 2" xfId="32004"/>
    <cellStyle name="Обычный 4 2 2 2 6 2 2 3" xfId="23556"/>
    <cellStyle name="Обычный 4 2 2 2 6 2 3" xfId="10883"/>
    <cellStyle name="Обычный 4 2 2 2 6 2 3 2" xfId="27780"/>
    <cellStyle name="Обычный 4 2 2 2 6 2 4" xfId="19332"/>
    <cellStyle name="Обычный 4 2 2 2 6 3" xfId="3843"/>
    <cellStyle name="Обычный 4 2 2 2 6 3 2" xfId="8067"/>
    <cellStyle name="Обычный 4 2 2 2 6 3 2 2" xfId="16515"/>
    <cellStyle name="Обычный 4 2 2 2 6 3 2 2 2" xfId="33412"/>
    <cellStyle name="Обычный 4 2 2 2 6 3 2 3" xfId="24964"/>
    <cellStyle name="Обычный 4 2 2 2 6 3 3" xfId="12291"/>
    <cellStyle name="Обычный 4 2 2 2 6 3 3 2" xfId="29188"/>
    <cellStyle name="Обычный 4 2 2 2 6 3 4" xfId="20740"/>
    <cellStyle name="Обычный 4 2 2 2 6 4" xfId="5251"/>
    <cellStyle name="Обычный 4 2 2 2 6 4 2" xfId="13699"/>
    <cellStyle name="Обычный 4 2 2 2 6 4 2 2" xfId="30596"/>
    <cellStyle name="Обычный 4 2 2 2 6 4 3" xfId="22148"/>
    <cellStyle name="Обычный 4 2 2 2 6 5" xfId="9475"/>
    <cellStyle name="Обычный 4 2 2 2 6 5 2" xfId="26372"/>
    <cellStyle name="Обычный 4 2 2 2 6 6" xfId="17924"/>
    <cellStyle name="Обычный 4 2 2 2 7" xfId="1731"/>
    <cellStyle name="Обычный 4 2 2 2 7 2" xfId="5955"/>
    <cellStyle name="Обычный 4 2 2 2 7 2 2" xfId="14403"/>
    <cellStyle name="Обычный 4 2 2 2 7 2 2 2" xfId="31300"/>
    <cellStyle name="Обычный 4 2 2 2 7 2 3" xfId="22852"/>
    <cellStyle name="Обычный 4 2 2 2 7 3" xfId="10179"/>
    <cellStyle name="Обычный 4 2 2 2 7 3 2" xfId="27076"/>
    <cellStyle name="Обычный 4 2 2 2 7 4" xfId="18628"/>
    <cellStyle name="Обычный 4 2 2 2 8" xfId="3139"/>
    <cellStyle name="Обычный 4 2 2 2 8 2" xfId="7363"/>
    <cellStyle name="Обычный 4 2 2 2 8 2 2" xfId="15811"/>
    <cellStyle name="Обычный 4 2 2 2 8 2 2 2" xfId="32708"/>
    <cellStyle name="Обычный 4 2 2 2 8 2 3" xfId="24260"/>
    <cellStyle name="Обычный 4 2 2 2 8 3" xfId="11587"/>
    <cellStyle name="Обычный 4 2 2 2 8 3 2" xfId="28484"/>
    <cellStyle name="Обычный 4 2 2 2 8 4" xfId="20036"/>
    <cellStyle name="Обычный 4 2 2 2 9" xfId="4547"/>
    <cellStyle name="Обычный 4 2 2 2 9 2" xfId="12995"/>
    <cellStyle name="Обычный 4 2 2 2 9 2 2" xfId="29892"/>
    <cellStyle name="Обычный 4 2 2 2 9 3" xfId="21444"/>
    <cellStyle name="Обычный 4 2 2 3" xfId="251"/>
    <cellStyle name="Обычный 4 2 2 3 10" xfId="17228"/>
    <cellStyle name="Обычный 4 2 2 3 11" xfId="34125"/>
    <cellStyle name="Обычный 4 2 2 3 2" xfId="252"/>
    <cellStyle name="Обычный 4 2 2 3 2 10" xfId="34126"/>
    <cellStyle name="Обычный 4 2 2 3 2 2" xfId="253"/>
    <cellStyle name="Обычный 4 2 2 3 2 2 2" xfId="657"/>
    <cellStyle name="Обычный 4 2 2 3 2 2 2 2" xfId="1388"/>
    <cellStyle name="Обычный 4 2 2 3 2 2 2 2 2" xfId="2797"/>
    <cellStyle name="Обычный 4 2 2 3 2 2 2 2 2 2" xfId="7021"/>
    <cellStyle name="Обычный 4 2 2 3 2 2 2 2 2 2 2" xfId="15469"/>
    <cellStyle name="Обычный 4 2 2 3 2 2 2 2 2 2 2 2" xfId="32366"/>
    <cellStyle name="Обычный 4 2 2 3 2 2 2 2 2 2 3" xfId="23918"/>
    <cellStyle name="Обычный 4 2 2 3 2 2 2 2 2 3" xfId="11245"/>
    <cellStyle name="Обычный 4 2 2 3 2 2 2 2 2 3 2" xfId="28142"/>
    <cellStyle name="Обычный 4 2 2 3 2 2 2 2 2 4" xfId="19694"/>
    <cellStyle name="Обычный 4 2 2 3 2 2 2 2 3" xfId="4205"/>
    <cellStyle name="Обычный 4 2 2 3 2 2 2 2 3 2" xfId="8429"/>
    <cellStyle name="Обычный 4 2 2 3 2 2 2 2 3 2 2" xfId="16877"/>
    <cellStyle name="Обычный 4 2 2 3 2 2 2 2 3 2 2 2" xfId="33774"/>
    <cellStyle name="Обычный 4 2 2 3 2 2 2 2 3 2 3" xfId="25326"/>
    <cellStyle name="Обычный 4 2 2 3 2 2 2 2 3 3" xfId="12653"/>
    <cellStyle name="Обычный 4 2 2 3 2 2 2 2 3 3 2" xfId="29550"/>
    <cellStyle name="Обычный 4 2 2 3 2 2 2 2 3 4" xfId="21102"/>
    <cellStyle name="Обычный 4 2 2 3 2 2 2 2 4" xfId="5613"/>
    <cellStyle name="Обычный 4 2 2 3 2 2 2 2 4 2" xfId="14061"/>
    <cellStyle name="Обычный 4 2 2 3 2 2 2 2 4 2 2" xfId="30958"/>
    <cellStyle name="Обычный 4 2 2 3 2 2 2 2 4 3" xfId="22510"/>
    <cellStyle name="Обычный 4 2 2 3 2 2 2 2 5" xfId="9837"/>
    <cellStyle name="Обычный 4 2 2 3 2 2 2 2 5 2" xfId="26734"/>
    <cellStyle name="Обычный 4 2 2 3 2 2 2 2 6" xfId="18286"/>
    <cellStyle name="Обычный 4 2 2 3 2 2 2 3" xfId="2093"/>
    <cellStyle name="Обычный 4 2 2 3 2 2 2 3 2" xfId="6317"/>
    <cellStyle name="Обычный 4 2 2 3 2 2 2 3 2 2" xfId="14765"/>
    <cellStyle name="Обычный 4 2 2 3 2 2 2 3 2 2 2" xfId="31662"/>
    <cellStyle name="Обычный 4 2 2 3 2 2 2 3 2 3" xfId="23214"/>
    <cellStyle name="Обычный 4 2 2 3 2 2 2 3 3" xfId="10541"/>
    <cellStyle name="Обычный 4 2 2 3 2 2 2 3 3 2" xfId="27438"/>
    <cellStyle name="Обычный 4 2 2 3 2 2 2 3 4" xfId="18990"/>
    <cellStyle name="Обычный 4 2 2 3 2 2 2 4" xfId="3501"/>
    <cellStyle name="Обычный 4 2 2 3 2 2 2 4 2" xfId="7725"/>
    <cellStyle name="Обычный 4 2 2 3 2 2 2 4 2 2" xfId="16173"/>
    <cellStyle name="Обычный 4 2 2 3 2 2 2 4 2 2 2" xfId="33070"/>
    <cellStyle name="Обычный 4 2 2 3 2 2 2 4 2 3" xfId="24622"/>
    <cellStyle name="Обычный 4 2 2 3 2 2 2 4 3" xfId="11949"/>
    <cellStyle name="Обычный 4 2 2 3 2 2 2 4 3 2" xfId="28846"/>
    <cellStyle name="Обычный 4 2 2 3 2 2 2 4 4" xfId="20398"/>
    <cellStyle name="Обычный 4 2 2 3 2 2 2 5" xfId="4909"/>
    <cellStyle name="Обычный 4 2 2 3 2 2 2 5 2" xfId="13357"/>
    <cellStyle name="Обычный 4 2 2 3 2 2 2 5 2 2" xfId="30254"/>
    <cellStyle name="Обычный 4 2 2 3 2 2 2 5 3" xfId="21806"/>
    <cellStyle name="Обычный 4 2 2 3 2 2 2 6" xfId="9133"/>
    <cellStyle name="Обычный 4 2 2 3 2 2 2 6 2" xfId="26030"/>
    <cellStyle name="Обычный 4 2 2 3 2 2 2 7" xfId="17582"/>
    <cellStyle name="Обычный 4 2 2 3 2 2 2 8" xfId="34479"/>
    <cellStyle name="Обычный 4 2 2 3 2 2 3" xfId="1036"/>
    <cellStyle name="Обычный 4 2 2 3 2 2 3 2" xfId="2445"/>
    <cellStyle name="Обычный 4 2 2 3 2 2 3 2 2" xfId="6669"/>
    <cellStyle name="Обычный 4 2 2 3 2 2 3 2 2 2" xfId="15117"/>
    <cellStyle name="Обычный 4 2 2 3 2 2 3 2 2 2 2" xfId="32014"/>
    <cellStyle name="Обычный 4 2 2 3 2 2 3 2 2 3" xfId="23566"/>
    <cellStyle name="Обычный 4 2 2 3 2 2 3 2 3" xfId="10893"/>
    <cellStyle name="Обычный 4 2 2 3 2 2 3 2 3 2" xfId="27790"/>
    <cellStyle name="Обычный 4 2 2 3 2 2 3 2 4" xfId="19342"/>
    <cellStyle name="Обычный 4 2 2 3 2 2 3 3" xfId="3853"/>
    <cellStyle name="Обычный 4 2 2 3 2 2 3 3 2" xfId="8077"/>
    <cellStyle name="Обычный 4 2 2 3 2 2 3 3 2 2" xfId="16525"/>
    <cellStyle name="Обычный 4 2 2 3 2 2 3 3 2 2 2" xfId="33422"/>
    <cellStyle name="Обычный 4 2 2 3 2 2 3 3 2 3" xfId="24974"/>
    <cellStyle name="Обычный 4 2 2 3 2 2 3 3 3" xfId="12301"/>
    <cellStyle name="Обычный 4 2 2 3 2 2 3 3 3 2" xfId="29198"/>
    <cellStyle name="Обычный 4 2 2 3 2 2 3 3 4" xfId="20750"/>
    <cellStyle name="Обычный 4 2 2 3 2 2 3 4" xfId="5261"/>
    <cellStyle name="Обычный 4 2 2 3 2 2 3 4 2" xfId="13709"/>
    <cellStyle name="Обычный 4 2 2 3 2 2 3 4 2 2" xfId="30606"/>
    <cellStyle name="Обычный 4 2 2 3 2 2 3 4 3" xfId="22158"/>
    <cellStyle name="Обычный 4 2 2 3 2 2 3 5" xfId="9485"/>
    <cellStyle name="Обычный 4 2 2 3 2 2 3 5 2" xfId="26382"/>
    <cellStyle name="Обычный 4 2 2 3 2 2 3 6" xfId="17934"/>
    <cellStyle name="Обычный 4 2 2 3 2 2 4" xfId="1741"/>
    <cellStyle name="Обычный 4 2 2 3 2 2 4 2" xfId="5965"/>
    <cellStyle name="Обычный 4 2 2 3 2 2 4 2 2" xfId="14413"/>
    <cellStyle name="Обычный 4 2 2 3 2 2 4 2 2 2" xfId="31310"/>
    <cellStyle name="Обычный 4 2 2 3 2 2 4 2 3" xfId="22862"/>
    <cellStyle name="Обычный 4 2 2 3 2 2 4 3" xfId="10189"/>
    <cellStyle name="Обычный 4 2 2 3 2 2 4 3 2" xfId="27086"/>
    <cellStyle name="Обычный 4 2 2 3 2 2 4 4" xfId="18638"/>
    <cellStyle name="Обычный 4 2 2 3 2 2 5" xfId="3149"/>
    <cellStyle name="Обычный 4 2 2 3 2 2 5 2" xfId="7373"/>
    <cellStyle name="Обычный 4 2 2 3 2 2 5 2 2" xfId="15821"/>
    <cellStyle name="Обычный 4 2 2 3 2 2 5 2 2 2" xfId="32718"/>
    <cellStyle name="Обычный 4 2 2 3 2 2 5 2 3" xfId="24270"/>
    <cellStyle name="Обычный 4 2 2 3 2 2 5 3" xfId="11597"/>
    <cellStyle name="Обычный 4 2 2 3 2 2 5 3 2" xfId="28494"/>
    <cellStyle name="Обычный 4 2 2 3 2 2 5 4" xfId="20046"/>
    <cellStyle name="Обычный 4 2 2 3 2 2 6" xfId="4557"/>
    <cellStyle name="Обычный 4 2 2 3 2 2 6 2" xfId="13005"/>
    <cellStyle name="Обычный 4 2 2 3 2 2 6 2 2" xfId="29902"/>
    <cellStyle name="Обычный 4 2 2 3 2 2 6 3" xfId="21454"/>
    <cellStyle name="Обычный 4 2 2 3 2 2 7" xfId="8781"/>
    <cellStyle name="Обычный 4 2 2 3 2 2 7 2" xfId="25678"/>
    <cellStyle name="Обычный 4 2 2 3 2 2 8" xfId="17230"/>
    <cellStyle name="Обычный 4 2 2 3 2 2 9" xfId="34127"/>
    <cellStyle name="Обычный 4 2 2 3 2 3" xfId="656"/>
    <cellStyle name="Обычный 4 2 2 3 2 3 2" xfId="1387"/>
    <cellStyle name="Обычный 4 2 2 3 2 3 2 2" xfId="2796"/>
    <cellStyle name="Обычный 4 2 2 3 2 3 2 2 2" xfId="7020"/>
    <cellStyle name="Обычный 4 2 2 3 2 3 2 2 2 2" xfId="15468"/>
    <cellStyle name="Обычный 4 2 2 3 2 3 2 2 2 2 2" xfId="32365"/>
    <cellStyle name="Обычный 4 2 2 3 2 3 2 2 2 3" xfId="23917"/>
    <cellStyle name="Обычный 4 2 2 3 2 3 2 2 3" xfId="11244"/>
    <cellStyle name="Обычный 4 2 2 3 2 3 2 2 3 2" xfId="28141"/>
    <cellStyle name="Обычный 4 2 2 3 2 3 2 2 4" xfId="19693"/>
    <cellStyle name="Обычный 4 2 2 3 2 3 2 3" xfId="4204"/>
    <cellStyle name="Обычный 4 2 2 3 2 3 2 3 2" xfId="8428"/>
    <cellStyle name="Обычный 4 2 2 3 2 3 2 3 2 2" xfId="16876"/>
    <cellStyle name="Обычный 4 2 2 3 2 3 2 3 2 2 2" xfId="33773"/>
    <cellStyle name="Обычный 4 2 2 3 2 3 2 3 2 3" xfId="25325"/>
    <cellStyle name="Обычный 4 2 2 3 2 3 2 3 3" xfId="12652"/>
    <cellStyle name="Обычный 4 2 2 3 2 3 2 3 3 2" xfId="29549"/>
    <cellStyle name="Обычный 4 2 2 3 2 3 2 3 4" xfId="21101"/>
    <cellStyle name="Обычный 4 2 2 3 2 3 2 4" xfId="5612"/>
    <cellStyle name="Обычный 4 2 2 3 2 3 2 4 2" xfId="14060"/>
    <cellStyle name="Обычный 4 2 2 3 2 3 2 4 2 2" xfId="30957"/>
    <cellStyle name="Обычный 4 2 2 3 2 3 2 4 3" xfId="22509"/>
    <cellStyle name="Обычный 4 2 2 3 2 3 2 5" xfId="9836"/>
    <cellStyle name="Обычный 4 2 2 3 2 3 2 5 2" xfId="26733"/>
    <cellStyle name="Обычный 4 2 2 3 2 3 2 6" xfId="18285"/>
    <cellStyle name="Обычный 4 2 2 3 2 3 3" xfId="2092"/>
    <cellStyle name="Обычный 4 2 2 3 2 3 3 2" xfId="6316"/>
    <cellStyle name="Обычный 4 2 2 3 2 3 3 2 2" xfId="14764"/>
    <cellStyle name="Обычный 4 2 2 3 2 3 3 2 2 2" xfId="31661"/>
    <cellStyle name="Обычный 4 2 2 3 2 3 3 2 3" xfId="23213"/>
    <cellStyle name="Обычный 4 2 2 3 2 3 3 3" xfId="10540"/>
    <cellStyle name="Обычный 4 2 2 3 2 3 3 3 2" xfId="27437"/>
    <cellStyle name="Обычный 4 2 2 3 2 3 3 4" xfId="18989"/>
    <cellStyle name="Обычный 4 2 2 3 2 3 4" xfId="3500"/>
    <cellStyle name="Обычный 4 2 2 3 2 3 4 2" xfId="7724"/>
    <cellStyle name="Обычный 4 2 2 3 2 3 4 2 2" xfId="16172"/>
    <cellStyle name="Обычный 4 2 2 3 2 3 4 2 2 2" xfId="33069"/>
    <cellStyle name="Обычный 4 2 2 3 2 3 4 2 3" xfId="24621"/>
    <cellStyle name="Обычный 4 2 2 3 2 3 4 3" xfId="11948"/>
    <cellStyle name="Обычный 4 2 2 3 2 3 4 3 2" xfId="28845"/>
    <cellStyle name="Обычный 4 2 2 3 2 3 4 4" xfId="20397"/>
    <cellStyle name="Обычный 4 2 2 3 2 3 5" xfId="4908"/>
    <cellStyle name="Обычный 4 2 2 3 2 3 5 2" xfId="13356"/>
    <cellStyle name="Обычный 4 2 2 3 2 3 5 2 2" xfId="30253"/>
    <cellStyle name="Обычный 4 2 2 3 2 3 5 3" xfId="21805"/>
    <cellStyle name="Обычный 4 2 2 3 2 3 6" xfId="9132"/>
    <cellStyle name="Обычный 4 2 2 3 2 3 6 2" xfId="26029"/>
    <cellStyle name="Обычный 4 2 2 3 2 3 7" xfId="17581"/>
    <cellStyle name="Обычный 4 2 2 3 2 3 8" xfId="34478"/>
    <cellStyle name="Обычный 4 2 2 3 2 4" xfId="1035"/>
    <cellStyle name="Обычный 4 2 2 3 2 4 2" xfId="2444"/>
    <cellStyle name="Обычный 4 2 2 3 2 4 2 2" xfId="6668"/>
    <cellStyle name="Обычный 4 2 2 3 2 4 2 2 2" xfId="15116"/>
    <cellStyle name="Обычный 4 2 2 3 2 4 2 2 2 2" xfId="32013"/>
    <cellStyle name="Обычный 4 2 2 3 2 4 2 2 3" xfId="23565"/>
    <cellStyle name="Обычный 4 2 2 3 2 4 2 3" xfId="10892"/>
    <cellStyle name="Обычный 4 2 2 3 2 4 2 3 2" xfId="27789"/>
    <cellStyle name="Обычный 4 2 2 3 2 4 2 4" xfId="19341"/>
    <cellStyle name="Обычный 4 2 2 3 2 4 3" xfId="3852"/>
    <cellStyle name="Обычный 4 2 2 3 2 4 3 2" xfId="8076"/>
    <cellStyle name="Обычный 4 2 2 3 2 4 3 2 2" xfId="16524"/>
    <cellStyle name="Обычный 4 2 2 3 2 4 3 2 2 2" xfId="33421"/>
    <cellStyle name="Обычный 4 2 2 3 2 4 3 2 3" xfId="24973"/>
    <cellStyle name="Обычный 4 2 2 3 2 4 3 3" xfId="12300"/>
    <cellStyle name="Обычный 4 2 2 3 2 4 3 3 2" xfId="29197"/>
    <cellStyle name="Обычный 4 2 2 3 2 4 3 4" xfId="20749"/>
    <cellStyle name="Обычный 4 2 2 3 2 4 4" xfId="5260"/>
    <cellStyle name="Обычный 4 2 2 3 2 4 4 2" xfId="13708"/>
    <cellStyle name="Обычный 4 2 2 3 2 4 4 2 2" xfId="30605"/>
    <cellStyle name="Обычный 4 2 2 3 2 4 4 3" xfId="22157"/>
    <cellStyle name="Обычный 4 2 2 3 2 4 5" xfId="9484"/>
    <cellStyle name="Обычный 4 2 2 3 2 4 5 2" xfId="26381"/>
    <cellStyle name="Обычный 4 2 2 3 2 4 6" xfId="17933"/>
    <cellStyle name="Обычный 4 2 2 3 2 5" xfId="1740"/>
    <cellStyle name="Обычный 4 2 2 3 2 5 2" xfId="5964"/>
    <cellStyle name="Обычный 4 2 2 3 2 5 2 2" xfId="14412"/>
    <cellStyle name="Обычный 4 2 2 3 2 5 2 2 2" xfId="31309"/>
    <cellStyle name="Обычный 4 2 2 3 2 5 2 3" xfId="22861"/>
    <cellStyle name="Обычный 4 2 2 3 2 5 3" xfId="10188"/>
    <cellStyle name="Обычный 4 2 2 3 2 5 3 2" xfId="27085"/>
    <cellStyle name="Обычный 4 2 2 3 2 5 4" xfId="18637"/>
    <cellStyle name="Обычный 4 2 2 3 2 6" xfId="3148"/>
    <cellStyle name="Обычный 4 2 2 3 2 6 2" xfId="7372"/>
    <cellStyle name="Обычный 4 2 2 3 2 6 2 2" xfId="15820"/>
    <cellStyle name="Обычный 4 2 2 3 2 6 2 2 2" xfId="32717"/>
    <cellStyle name="Обычный 4 2 2 3 2 6 2 3" xfId="24269"/>
    <cellStyle name="Обычный 4 2 2 3 2 6 3" xfId="11596"/>
    <cellStyle name="Обычный 4 2 2 3 2 6 3 2" xfId="28493"/>
    <cellStyle name="Обычный 4 2 2 3 2 6 4" xfId="20045"/>
    <cellStyle name="Обычный 4 2 2 3 2 7" xfId="4556"/>
    <cellStyle name="Обычный 4 2 2 3 2 7 2" xfId="13004"/>
    <cellStyle name="Обычный 4 2 2 3 2 7 2 2" xfId="29901"/>
    <cellStyle name="Обычный 4 2 2 3 2 7 3" xfId="21453"/>
    <cellStyle name="Обычный 4 2 2 3 2 8" xfId="8780"/>
    <cellStyle name="Обычный 4 2 2 3 2 8 2" xfId="25677"/>
    <cellStyle name="Обычный 4 2 2 3 2 9" xfId="17229"/>
    <cellStyle name="Обычный 4 2 2 3 3" xfId="254"/>
    <cellStyle name="Обычный 4 2 2 3 3 2" xfId="658"/>
    <cellStyle name="Обычный 4 2 2 3 3 2 2" xfId="1389"/>
    <cellStyle name="Обычный 4 2 2 3 3 2 2 2" xfId="2798"/>
    <cellStyle name="Обычный 4 2 2 3 3 2 2 2 2" xfId="7022"/>
    <cellStyle name="Обычный 4 2 2 3 3 2 2 2 2 2" xfId="15470"/>
    <cellStyle name="Обычный 4 2 2 3 3 2 2 2 2 2 2" xfId="32367"/>
    <cellStyle name="Обычный 4 2 2 3 3 2 2 2 2 3" xfId="23919"/>
    <cellStyle name="Обычный 4 2 2 3 3 2 2 2 3" xfId="11246"/>
    <cellStyle name="Обычный 4 2 2 3 3 2 2 2 3 2" xfId="28143"/>
    <cellStyle name="Обычный 4 2 2 3 3 2 2 2 4" xfId="19695"/>
    <cellStyle name="Обычный 4 2 2 3 3 2 2 3" xfId="4206"/>
    <cellStyle name="Обычный 4 2 2 3 3 2 2 3 2" xfId="8430"/>
    <cellStyle name="Обычный 4 2 2 3 3 2 2 3 2 2" xfId="16878"/>
    <cellStyle name="Обычный 4 2 2 3 3 2 2 3 2 2 2" xfId="33775"/>
    <cellStyle name="Обычный 4 2 2 3 3 2 2 3 2 3" xfId="25327"/>
    <cellStyle name="Обычный 4 2 2 3 3 2 2 3 3" xfId="12654"/>
    <cellStyle name="Обычный 4 2 2 3 3 2 2 3 3 2" xfId="29551"/>
    <cellStyle name="Обычный 4 2 2 3 3 2 2 3 4" xfId="21103"/>
    <cellStyle name="Обычный 4 2 2 3 3 2 2 4" xfId="5614"/>
    <cellStyle name="Обычный 4 2 2 3 3 2 2 4 2" xfId="14062"/>
    <cellStyle name="Обычный 4 2 2 3 3 2 2 4 2 2" xfId="30959"/>
    <cellStyle name="Обычный 4 2 2 3 3 2 2 4 3" xfId="22511"/>
    <cellStyle name="Обычный 4 2 2 3 3 2 2 5" xfId="9838"/>
    <cellStyle name="Обычный 4 2 2 3 3 2 2 5 2" xfId="26735"/>
    <cellStyle name="Обычный 4 2 2 3 3 2 2 6" xfId="18287"/>
    <cellStyle name="Обычный 4 2 2 3 3 2 3" xfId="2094"/>
    <cellStyle name="Обычный 4 2 2 3 3 2 3 2" xfId="6318"/>
    <cellStyle name="Обычный 4 2 2 3 3 2 3 2 2" xfId="14766"/>
    <cellStyle name="Обычный 4 2 2 3 3 2 3 2 2 2" xfId="31663"/>
    <cellStyle name="Обычный 4 2 2 3 3 2 3 2 3" xfId="23215"/>
    <cellStyle name="Обычный 4 2 2 3 3 2 3 3" xfId="10542"/>
    <cellStyle name="Обычный 4 2 2 3 3 2 3 3 2" xfId="27439"/>
    <cellStyle name="Обычный 4 2 2 3 3 2 3 4" xfId="18991"/>
    <cellStyle name="Обычный 4 2 2 3 3 2 4" xfId="3502"/>
    <cellStyle name="Обычный 4 2 2 3 3 2 4 2" xfId="7726"/>
    <cellStyle name="Обычный 4 2 2 3 3 2 4 2 2" xfId="16174"/>
    <cellStyle name="Обычный 4 2 2 3 3 2 4 2 2 2" xfId="33071"/>
    <cellStyle name="Обычный 4 2 2 3 3 2 4 2 3" xfId="24623"/>
    <cellStyle name="Обычный 4 2 2 3 3 2 4 3" xfId="11950"/>
    <cellStyle name="Обычный 4 2 2 3 3 2 4 3 2" xfId="28847"/>
    <cellStyle name="Обычный 4 2 2 3 3 2 4 4" xfId="20399"/>
    <cellStyle name="Обычный 4 2 2 3 3 2 5" xfId="4910"/>
    <cellStyle name="Обычный 4 2 2 3 3 2 5 2" xfId="13358"/>
    <cellStyle name="Обычный 4 2 2 3 3 2 5 2 2" xfId="30255"/>
    <cellStyle name="Обычный 4 2 2 3 3 2 5 3" xfId="21807"/>
    <cellStyle name="Обычный 4 2 2 3 3 2 6" xfId="9134"/>
    <cellStyle name="Обычный 4 2 2 3 3 2 6 2" xfId="26031"/>
    <cellStyle name="Обычный 4 2 2 3 3 2 7" xfId="17583"/>
    <cellStyle name="Обычный 4 2 2 3 3 2 8" xfId="34480"/>
    <cellStyle name="Обычный 4 2 2 3 3 3" xfId="1037"/>
    <cellStyle name="Обычный 4 2 2 3 3 3 2" xfId="2446"/>
    <cellStyle name="Обычный 4 2 2 3 3 3 2 2" xfId="6670"/>
    <cellStyle name="Обычный 4 2 2 3 3 3 2 2 2" xfId="15118"/>
    <cellStyle name="Обычный 4 2 2 3 3 3 2 2 2 2" xfId="32015"/>
    <cellStyle name="Обычный 4 2 2 3 3 3 2 2 3" xfId="23567"/>
    <cellStyle name="Обычный 4 2 2 3 3 3 2 3" xfId="10894"/>
    <cellStyle name="Обычный 4 2 2 3 3 3 2 3 2" xfId="27791"/>
    <cellStyle name="Обычный 4 2 2 3 3 3 2 4" xfId="19343"/>
    <cellStyle name="Обычный 4 2 2 3 3 3 3" xfId="3854"/>
    <cellStyle name="Обычный 4 2 2 3 3 3 3 2" xfId="8078"/>
    <cellStyle name="Обычный 4 2 2 3 3 3 3 2 2" xfId="16526"/>
    <cellStyle name="Обычный 4 2 2 3 3 3 3 2 2 2" xfId="33423"/>
    <cellStyle name="Обычный 4 2 2 3 3 3 3 2 3" xfId="24975"/>
    <cellStyle name="Обычный 4 2 2 3 3 3 3 3" xfId="12302"/>
    <cellStyle name="Обычный 4 2 2 3 3 3 3 3 2" xfId="29199"/>
    <cellStyle name="Обычный 4 2 2 3 3 3 3 4" xfId="20751"/>
    <cellStyle name="Обычный 4 2 2 3 3 3 4" xfId="5262"/>
    <cellStyle name="Обычный 4 2 2 3 3 3 4 2" xfId="13710"/>
    <cellStyle name="Обычный 4 2 2 3 3 3 4 2 2" xfId="30607"/>
    <cellStyle name="Обычный 4 2 2 3 3 3 4 3" xfId="22159"/>
    <cellStyle name="Обычный 4 2 2 3 3 3 5" xfId="9486"/>
    <cellStyle name="Обычный 4 2 2 3 3 3 5 2" xfId="26383"/>
    <cellStyle name="Обычный 4 2 2 3 3 3 6" xfId="17935"/>
    <cellStyle name="Обычный 4 2 2 3 3 4" xfId="1742"/>
    <cellStyle name="Обычный 4 2 2 3 3 4 2" xfId="5966"/>
    <cellStyle name="Обычный 4 2 2 3 3 4 2 2" xfId="14414"/>
    <cellStyle name="Обычный 4 2 2 3 3 4 2 2 2" xfId="31311"/>
    <cellStyle name="Обычный 4 2 2 3 3 4 2 3" xfId="22863"/>
    <cellStyle name="Обычный 4 2 2 3 3 4 3" xfId="10190"/>
    <cellStyle name="Обычный 4 2 2 3 3 4 3 2" xfId="27087"/>
    <cellStyle name="Обычный 4 2 2 3 3 4 4" xfId="18639"/>
    <cellStyle name="Обычный 4 2 2 3 3 5" xfId="3150"/>
    <cellStyle name="Обычный 4 2 2 3 3 5 2" xfId="7374"/>
    <cellStyle name="Обычный 4 2 2 3 3 5 2 2" xfId="15822"/>
    <cellStyle name="Обычный 4 2 2 3 3 5 2 2 2" xfId="32719"/>
    <cellStyle name="Обычный 4 2 2 3 3 5 2 3" xfId="24271"/>
    <cellStyle name="Обычный 4 2 2 3 3 5 3" xfId="11598"/>
    <cellStyle name="Обычный 4 2 2 3 3 5 3 2" xfId="28495"/>
    <cellStyle name="Обычный 4 2 2 3 3 5 4" xfId="20047"/>
    <cellStyle name="Обычный 4 2 2 3 3 6" xfId="4558"/>
    <cellStyle name="Обычный 4 2 2 3 3 6 2" xfId="13006"/>
    <cellStyle name="Обычный 4 2 2 3 3 6 2 2" xfId="29903"/>
    <cellStyle name="Обычный 4 2 2 3 3 6 3" xfId="21455"/>
    <cellStyle name="Обычный 4 2 2 3 3 7" xfId="8782"/>
    <cellStyle name="Обычный 4 2 2 3 3 7 2" xfId="25679"/>
    <cellStyle name="Обычный 4 2 2 3 3 8" xfId="17231"/>
    <cellStyle name="Обычный 4 2 2 3 3 9" xfId="34128"/>
    <cellStyle name="Обычный 4 2 2 3 4" xfId="655"/>
    <cellStyle name="Обычный 4 2 2 3 4 2" xfId="1386"/>
    <cellStyle name="Обычный 4 2 2 3 4 2 2" xfId="2795"/>
    <cellStyle name="Обычный 4 2 2 3 4 2 2 2" xfId="7019"/>
    <cellStyle name="Обычный 4 2 2 3 4 2 2 2 2" xfId="15467"/>
    <cellStyle name="Обычный 4 2 2 3 4 2 2 2 2 2" xfId="32364"/>
    <cellStyle name="Обычный 4 2 2 3 4 2 2 2 3" xfId="23916"/>
    <cellStyle name="Обычный 4 2 2 3 4 2 2 3" xfId="11243"/>
    <cellStyle name="Обычный 4 2 2 3 4 2 2 3 2" xfId="28140"/>
    <cellStyle name="Обычный 4 2 2 3 4 2 2 4" xfId="19692"/>
    <cellStyle name="Обычный 4 2 2 3 4 2 3" xfId="4203"/>
    <cellStyle name="Обычный 4 2 2 3 4 2 3 2" xfId="8427"/>
    <cellStyle name="Обычный 4 2 2 3 4 2 3 2 2" xfId="16875"/>
    <cellStyle name="Обычный 4 2 2 3 4 2 3 2 2 2" xfId="33772"/>
    <cellStyle name="Обычный 4 2 2 3 4 2 3 2 3" xfId="25324"/>
    <cellStyle name="Обычный 4 2 2 3 4 2 3 3" xfId="12651"/>
    <cellStyle name="Обычный 4 2 2 3 4 2 3 3 2" xfId="29548"/>
    <cellStyle name="Обычный 4 2 2 3 4 2 3 4" xfId="21100"/>
    <cellStyle name="Обычный 4 2 2 3 4 2 4" xfId="5611"/>
    <cellStyle name="Обычный 4 2 2 3 4 2 4 2" xfId="14059"/>
    <cellStyle name="Обычный 4 2 2 3 4 2 4 2 2" xfId="30956"/>
    <cellStyle name="Обычный 4 2 2 3 4 2 4 3" xfId="22508"/>
    <cellStyle name="Обычный 4 2 2 3 4 2 5" xfId="9835"/>
    <cellStyle name="Обычный 4 2 2 3 4 2 5 2" xfId="26732"/>
    <cellStyle name="Обычный 4 2 2 3 4 2 6" xfId="18284"/>
    <cellStyle name="Обычный 4 2 2 3 4 3" xfId="2091"/>
    <cellStyle name="Обычный 4 2 2 3 4 3 2" xfId="6315"/>
    <cellStyle name="Обычный 4 2 2 3 4 3 2 2" xfId="14763"/>
    <cellStyle name="Обычный 4 2 2 3 4 3 2 2 2" xfId="31660"/>
    <cellStyle name="Обычный 4 2 2 3 4 3 2 3" xfId="23212"/>
    <cellStyle name="Обычный 4 2 2 3 4 3 3" xfId="10539"/>
    <cellStyle name="Обычный 4 2 2 3 4 3 3 2" xfId="27436"/>
    <cellStyle name="Обычный 4 2 2 3 4 3 4" xfId="18988"/>
    <cellStyle name="Обычный 4 2 2 3 4 4" xfId="3499"/>
    <cellStyle name="Обычный 4 2 2 3 4 4 2" xfId="7723"/>
    <cellStyle name="Обычный 4 2 2 3 4 4 2 2" xfId="16171"/>
    <cellStyle name="Обычный 4 2 2 3 4 4 2 2 2" xfId="33068"/>
    <cellStyle name="Обычный 4 2 2 3 4 4 2 3" xfId="24620"/>
    <cellStyle name="Обычный 4 2 2 3 4 4 3" xfId="11947"/>
    <cellStyle name="Обычный 4 2 2 3 4 4 3 2" xfId="28844"/>
    <cellStyle name="Обычный 4 2 2 3 4 4 4" xfId="20396"/>
    <cellStyle name="Обычный 4 2 2 3 4 5" xfId="4907"/>
    <cellStyle name="Обычный 4 2 2 3 4 5 2" xfId="13355"/>
    <cellStyle name="Обычный 4 2 2 3 4 5 2 2" xfId="30252"/>
    <cellStyle name="Обычный 4 2 2 3 4 5 3" xfId="21804"/>
    <cellStyle name="Обычный 4 2 2 3 4 6" xfId="9131"/>
    <cellStyle name="Обычный 4 2 2 3 4 6 2" xfId="26028"/>
    <cellStyle name="Обычный 4 2 2 3 4 7" xfId="17580"/>
    <cellStyle name="Обычный 4 2 2 3 4 8" xfId="34477"/>
    <cellStyle name="Обычный 4 2 2 3 5" xfId="1034"/>
    <cellStyle name="Обычный 4 2 2 3 5 2" xfId="2443"/>
    <cellStyle name="Обычный 4 2 2 3 5 2 2" xfId="6667"/>
    <cellStyle name="Обычный 4 2 2 3 5 2 2 2" xfId="15115"/>
    <cellStyle name="Обычный 4 2 2 3 5 2 2 2 2" xfId="32012"/>
    <cellStyle name="Обычный 4 2 2 3 5 2 2 3" xfId="23564"/>
    <cellStyle name="Обычный 4 2 2 3 5 2 3" xfId="10891"/>
    <cellStyle name="Обычный 4 2 2 3 5 2 3 2" xfId="27788"/>
    <cellStyle name="Обычный 4 2 2 3 5 2 4" xfId="19340"/>
    <cellStyle name="Обычный 4 2 2 3 5 3" xfId="3851"/>
    <cellStyle name="Обычный 4 2 2 3 5 3 2" xfId="8075"/>
    <cellStyle name="Обычный 4 2 2 3 5 3 2 2" xfId="16523"/>
    <cellStyle name="Обычный 4 2 2 3 5 3 2 2 2" xfId="33420"/>
    <cellStyle name="Обычный 4 2 2 3 5 3 2 3" xfId="24972"/>
    <cellStyle name="Обычный 4 2 2 3 5 3 3" xfId="12299"/>
    <cellStyle name="Обычный 4 2 2 3 5 3 3 2" xfId="29196"/>
    <cellStyle name="Обычный 4 2 2 3 5 3 4" xfId="20748"/>
    <cellStyle name="Обычный 4 2 2 3 5 4" xfId="5259"/>
    <cellStyle name="Обычный 4 2 2 3 5 4 2" xfId="13707"/>
    <cellStyle name="Обычный 4 2 2 3 5 4 2 2" xfId="30604"/>
    <cellStyle name="Обычный 4 2 2 3 5 4 3" xfId="22156"/>
    <cellStyle name="Обычный 4 2 2 3 5 5" xfId="9483"/>
    <cellStyle name="Обычный 4 2 2 3 5 5 2" xfId="26380"/>
    <cellStyle name="Обычный 4 2 2 3 5 6" xfId="17932"/>
    <cellStyle name="Обычный 4 2 2 3 6" xfId="1739"/>
    <cellStyle name="Обычный 4 2 2 3 6 2" xfId="5963"/>
    <cellStyle name="Обычный 4 2 2 3 6 2 2" xfId="14411"/>
    <cellStyle name="Обычный 4 2 2 3 6 2 2 2" xfId="31308"/>
    <cellStyle name="Обычный 4 2 2 3 6 2 3" xfId="22860"/>
    <cellStyle name="Обычный 4 2 2 3 6 3" xfId="10187"/>
    <cellStyle name="Обычный 4 2 2 3 6 3 2" xfId="27084"/>
    <cellStyle name="Обычный 4 2 2 3 6 4" xfId="18636"/>
    <cellStyle name="Обычный 4 2 2 3 7" xfId="3147"/>
    <cellStyle name="Обычный 4 2 2 3 7 2" xfId="7371"/>
    <cellStyle name="Обычный 4 2 2 3 7 2 2" xfId="15819"/>
    <cellStyle name="Обычный 4 2 2 3 7 2 2 2" xfId="32716"/>
    <cellStyle name="Обычный 4 2 2 3 7 2 3" xfId="24268"/>
    <cellStyle name="Обычный 4 2 2 3 7 3" xfId="11595"/>
    <cellStyle name="Обычный 4 2 2 3 7 3 2" xfId="28492"/>
    <cellStyle name="Обычный 4 2 2 3 7 4" xfId="20044"/>
    <cellStyle name="Обычный 4 2 2 3 8" xfId="4555"/>
    <cellStyle name="Обычный 4 2 2 3 8 2" xfId="13003"/>
    <cellStyle name="Обычный 4 2 2 3 8 2 2" xfId="29900"/>
    <cellStyle name="Обычный 4 2 2 3 8 3" xfId="21452"/>
    <cellStyle name="Обычный 4 2 2 3 9" xfId="8779"/>
    <cellStyle name="Обычный 4 2 2 3 9 2" xfId="25676"/>
    <cellStyle name="Обычный 4 2 2 4" xfId="255"/>
    <cellStyle name="Обычный 4 2 2 4 10" xfId="34129"/>
    <cellStyle name="Обычный 4 2 2 4 2" xfId="256"/>
    <cellStyle name="Обычный 4 2 2 4 2 2" xfId="660"/>
    <cellStyle name="Обычный 4 2 2 4 2 2 2" xfId="1391"/>
    <cellStyle name="Обычный 4 2 2 4 2 2 2 2" xfId="2800"/>
    <cellStyle name="Обычный 4 2 2 4 2 2 2 2 2" xfId="7024"/>
    <cellStyle name="Обычный 4 2 2 4 2 2 2 2 2 2" xfId="15472"/>
    <cellStyle name="Обычный 4 2 2 4 2 2 2 2 2 2 2" xfId="32369"/>
    <cellStyle name="Обычный 4 2 2 4 2 2 2 2 2 3" xfId="23921"/>
    <cellStyle name="Обычный 4 2 2 4 2 2 2 2 3" xfId="11248"/>
    <cellStyle name="Обычный 4 2 2 4 2 2 2 2 3 2" xfId="28145"/>
    <cellStyle name="Обычный 4 2 2 4 2 2 2 2 4" xfId="19697"/>
    <cellStyle name="Обычный 4 2 2 4 2 2 2 3" xfId="4208"/>
    <cellStyle name="Обычный 4 2 2 4 2 2 2 3 2" xfId="8432"/>
    <cellStyle name="Обычный 4 2 2 4 2 2 2 3 2 2" xfId="16880"/>
    <cellStyle name="Обычный 4 2 2 4 2 2 2 3 2 2 2" xfId="33777"/>
    <cellStyle name="Обычный 4 2 2 4 2 2 2 3 2 3" xfId="25329"/>
    <cellStyle name="Обычный 4 2 2 4 2 2 2 3 3" xfId="12656"/>
    <cellStyle name="Обычный 4 2 2 4 2 2 2 3 3 2" xfId="29553"/>
    <cellStyle name="Обычный 4 2 2 4 2 2 2 3 4" xfId="21105"/>
    <cellStyle name="Обычный 4 2 2 4 2 2 2 4" xfId="5616"/>
    <cellStyle name="Обычный 4 2 2 4 2 2 2 4 2" xfId="14064"/>
    <cellStyle name="Обычный 4 2 2 4 2 2 2 4 2 2" xfId="30961"/>
    <cellStyle name="Обычный 4 2 2 4 2 2 2 4 3" xfId="22513"/>
    <cellStyle name="Обычный 4 2 2 4 2 2 2 5" xfId="9840"/>
    <cellStyle name="Обычный 4 2 2 4 2 2 2 5 2" xfId="26737"/>
    <cellStyle name="Обычный 4 2 2 4 2 2 2 6" xfId="18289"/>
    <cellStyle name="Обычный 4 2 2 4 2 2 3" xfId="2096"/>
    <cellStyle name="Обычный 4 2 2 4 2 2 3 2" xfId="6320"/>
    <cellStyle name="Обычный 4 2 2 4 2 2 3 2 2" xfId="14768"/>
    <cellStyle name="Обычный 4 2 2 4 2 2 3 2 2 2" xfId="31665"/>
    <cellStyle name="Обычный 4 2 2 4 2 2 3 2 3" xfId="23217"/>
    <cellStyle name="Обычный 4 2 2 4 2 2 3 3" xfId="10544"/>
    <cellStyle name="Обычный 4 2 2 4 2 2 3 3 2" xfId="27441"/>
    <cellStyle name="Обычный 4 2 2 4 2 2 3 4" xfId="18993"/>
    <cellStyle name="Обычный 4 2 2 4 2 2 4" xfId="3504"/>
    <cellStyle name="Обычный 4 2 2 4 2 2 4 2" xfId="7728"/>
    <cellStyle name="Обычный 4 2 2 4 2 2 4 2 2" xfId="16176"/>
    <cellStyle name="Обычный 4 2 2 4 2 2 4 2 2 2" xfId="33073"/>
    <cellStyle name="Обычный 4 2 2 4 2 2 4 2 3" xfId="24625"/>
    <cellStyle name="Обычный 4 2 2 4 2 2 4 3" xfId="11952"/>
    <cellStyle name="Обычный 4 2 2 4 2 2 4 3 2" xfId="28849"/>
    <cellStyle name="Обычный 4 2 2 4 2 2 4 4" xfId="20401"/>
    <cellStyle name="Обычный 4 2 2 4 2 2 5" xfId="4912"/>
    <cellStyle name="Обычный 4 2 2 4 2 2 5 2" xfId="13360"/>
    <cellStyle name="Обычный 4 2 2 4 2 2 5 2 2" xfId="30257"/>
    <cellStyle name="Обычный 4 2 2 4 2 2 5 3" xfId="21809"/>
    <cellStyle name="Обычный 4 2 2 4 2 2 6" xfId="9136"/>
    <cellStyle name="Обычный 4 2 2 4 2 2 6 2" xfId="26033"/>
    <cellStyle name="Обычный 4 2 2 4 2 2 7" xfId="17585"/>
    <cellStyle name="Обычный 4 2 2 4 2 2 8" xfId="34482"/>
    <cellStyle name="Обычный 4 2 2 4 2 3" xfId="1039"/>
    <cellStyle name="Обычный 4 2 2 4 2 3 2" xfId="2448"/>
    <cellStyle name="Обычный 4 2 2 4 2 3 2 2" xfId="6672"/>
    <cellStyle name="Обычный 4 2 2 4 2 3 2 2 2" xfId="15120"/>
    <cellStyle name="Обычный 4 2 2 4 2 3 2 2 2 2" xfId="32017"/>
    <cellStyle name="Обычный 4 2 2 4 2 3 2 2 3" xfId="23569"/>
    <cellStyle name="Обычный 4 2 2 4 2 3 2 3" xfId="10896"/>
    <cellStyle name="Обычный 4 2 2 4 2 3 2 3 2" xfId="27793"/>
    <cellStyle name="Обычный 4 2 2 4 2 3 2 4" xfId="19345"/>
    <cellStyle name="Обычный 4 2 2 4 2 3 3" xfId="3856"/>
    <cellStyle name="Обычный 4 2 2 4 2 3 3 2" xfId="8080"/>
    <cellStyle name="Обычный 4 2 2 4 2 3 3 2 2" xfId="16528"/>
    <cellStyle name="Обычный 4 2 2 4 2 3 3 2 2 2" xfId="33425"/>
    <cellStyle name="Обычный 4 2 2 4 2 3 3 2 3" xfId="24977"/>
    <cellStyle name="Обычный 4 2 2 4 2 3 3 3" xfId="12304"/>
    <cellStyle name="Обычный 4 2 2 4 2 3 3 3 2" xfId="29201"/>
    <cellStyle name="Обычный 4 2 2 4 2 3 3 4" xfId="20753"/>
    <cellStyle name="Обычный 4 2 2 4 2 3 4" xfId="5264"/>
    <cellStyle name="Обычный 4 2 2 4 2 3 4 2" xfId="13712"/>
    <cellStyle name="Обычный 4 2 2 4 2 3 4 2 2" xfId="30609"/>
    <cellStyle name="Обычный 4 2 2 4 2 3 4 3" xfId="22161"/>
    <cellStyle name="Обычный 4 2 2 4 2 3 5" xfId="9488"/>
    <cellStyle name="Обычный 4 2 2 4 2 3 5 2" xfId="26385"/>
    <cellStyle name="Обычный 4 2 2 4 2 3 6" xfId="17937"/>
    <cellStyle name="Обычный 4 2 2 4 2 4" xfId="1744"/>
    <cellStyle name="Обычный 4 2 2 4 2 4 2" xfId="5968"/>
    <cellStyle name="Обычный 4 2 2 4 2 4 2 2" xfId="14416"/>
    <cellStyle name="Обычный 4 2 2 4 2 4 2 2 2" xfId="31313"/>
    <cellStyle name="Обычный 4 2 2 4 2 4 2 3" xfId="22865"/>
    <cellStyle name="Обычный 4 2 2 4 2 4 3" xfId="10192"/>
    <cellStyle name="Обычный 4 2 2 4 2 4 3 2" xfId="27089"/>
    <cellStyle name="Обычный 4 2 2 4 2 4 4" xfId="18641"/>
    <cellStyle name="Обычный 4 2 2 4 2 5" xfId="3152"/>
    <cellStyle name="Обычный 4 2 2 4 2 5 2" xfId="7376"/>
    <cellStyle name="Обычный 4 2 2 4 2 5 2 2" xfId="15824"/>
    <cellStyle name="Обычный 4 2 2 4 2 5 2 2 2" xfId="32721"/>
    <cellStyle name="Обычный 4 2 2 4 2 5 2 3" xfId="24273"/>
    <cellStyle name="Обычный 4 2 2 4 2 5 3" xfId="11600"/>
    <cellStyle name="Обычный 4 2 2 4 2 5 3 2" xfId="28497"/>
    <cellStyle name="Обычный 4 2 2 4 2 5 4" xfId="20049"/>
    <cellStyle name="Обычный 4 2 2 4 2 6" xfId="4560"/>
    <cellStyle name="Обычный 4 2 2 4 2 6 2" xfId="13008"/>
    <cellStyle name="Обычный 4 2 2 4 2 6 2 2" xfId="29905"/>
    <cellStyle name="Обычный 4 2 2 4 2 6 3" xfId="21457"/>
    <cellStyle name="Обычный 4 2 2 4 2 7" xfId="8784"/>
    <cellStyle name="Обычный 4 2 2 4 2 7 2" xfId="25681"/>
    <cellStyle name="Обычный 4 2 2 4 2 8" xfId="17233"/>
    <cellStyle name="Обычный 4 2 2 4 2 9" xfId="34130"/>
    <cellStyle name="Обычный 4 2 2 4 3" xfId="659"/>
    <cellStyle name="Обычный 4 2 2 4 3 2" xfId="1390"/>
    <cellStyle name="Обычный 4 2 2 4 3 2 2" xfId="2799"/>
    <cellStyle name="Обычный 4 2 2 4 3 2 2 2" xfId="7023"/>
    <cellStyle name="Обычный 4 2 2 4 3 2 2 2 2" xfId="15471"/>
    <cellStyle name="Обычный 4 2 2 4 3 2 2 2 2 2" xfId="32368"/>
    <cellStyle name="Обычный 4 2 2 4 3 2 2 2 3" xfId="23920"/>
    <cellStyle name="Обычный 4 2 2 4 3 2 2 3" xfId="11247"/>
    <cellStyle name="Обычный 4 2 2 4 3 2 2 3 2" xfId="28144"/>
    <cellStyle name="Обычный 4 2 2 4 3 2 2 4" xfId="19696"/>
    <cellStyle name="Обычный 4 2 2 4 3 2 3" xfId="4207"/>
    <cellStyle name="Обычный 4 2 2 4 3 2 3 2" xfId="8431"/>
    <cellStyle name="Обычный 4 2 2 4 3 2 3 2 2" xfId="16879"/>
    <cellStyle name="Обычный 4 2 2 4 3 2 3 2 2 2" xfId="33776"/>
    <cellStyle name="Обычный 4 2 2 4 3 2 3 2 3" xfId="25328"/>
    <cellStyle name="Обычный 4 2 2 4 3 2 3 3" xfId="12655"/>
    <cellStyle name="Обычный 4 2 2 4 3 2 3 3 2" xfId="29552"/>
    <cellStyle name="Обычный 4 2 2 4 3 2 3 4" xfId="21104"/>
    <cellStyle name="Обычный 4 2 2 4 3 2 4" xfId="5615"/>
    <cellStyle name="Обычный 4 2 2 4 3 2 4 2" xfId="14063"/>
    <cellStyle name="Обычный 4 2 2 4 3 2 4 2 2" xfId="30960"/>
    <cellStyle name="Обычный 4 2 2 4 3 2 4 3" xfId="22512"/>
    <cellStyle name="Обычный 4 2 2 4 3 2 5" xfId="9839"/>
    <cellStyle name="Обычный 4 2 2 4 3 2 5 2" xfId="26736"/>
    <cellStyle name="Обычный 4 2 2 4 3 2 6" xfId="18288"/>
    <cellStyle name="Обычный 4 2 2 4 3 3" xfId="2095"/>
    <cellStyle name="Обычный 4 2 2 4 3 3 2" xfId="6319"/>
    <cellStyle name="Обычный 4 2 2 4 3 3 2 2" xfId="14767"/>
    <cellStyle name="Обычный 4 2 2 4 3 3 2 2 2" xfId="31664"/>
    <cellStyle name="Обычный 4 2 2 4 3 3 2 3" xfId="23216"/>
    <cellStyle name="Обычный 4 2 2 4 3 3 3" xfId="10543"/>
    <cellStyle name="Обычный 4 2 2 4 3 3 3 2" xfId="27440"/>
    <cellStyle name="Обычный 4 2 2 4 3 3 4" xfId="18992"/>
    <cellStyle name="Обычный 4 2 2 4 3 4" xfId="3503"/>
    <cellStyle name="Обычный 4 2 2 4 3 4 2" xfId="7727"/>
    <cellStyle name="Обычный 4 2 2 4 3 4 2 2" xfId="16175"/>
    <cellStyle name="Обычный 4 2 2 4 3 4 2 2 2" xfId="33072"/>
    <cellStyle name="Обычный 4 2 2 4 3 4 2 3" xfId="24624"/>
    <cellStyle name="Обычный 4 2 2 4 3 4 3" xfId="11951"/>
    <cellStyle name="Обычный 4 2 2 4 3 4 3 2" xfId="28848"/>
    <cellStyle name="Обычный 4 2 2 4 3 4 4" xfId="20400"/>
    <cellStyle name="Обычный 4 2 2 4 3 5" xfId="4911"/>
    <cellStyle name="Обычный 4 2 2 4 3 5 2" xfId="13359"/>
    <cellStyle name="Обычный 4 2 2 4 3 5 2 2" xfId="30256"/>
    <cellStyle name="Обычный 4 2 2 4 3 5 3" xfId="21808"/>
    <cellStyle name="Обычный 4 2 2 4 3 6" xfId="9135"/>
    <cellStyle name="Обычный 4 2 2 4 3 6 2" xfId="26032"/>
    <cellStyle name="Обычный 4 2 2 4 3 7" xfId="17584"/>
    <cellStyle name="Обычный 4 2 2 4 3 8" xfId="34481"/>
    <cellStyle name="Обычный 4 2 2 4 4" xfId="1038"/>
    <cellStyle name="Обычный 4 2 2 4 4 2" xfId="2447"/>
    <cellStyle name="Обычный 4 2 2 4 4 2 2" xfId="6671"/>
    <cellStyle name="Обычный 4 2 2 4 4 2 2 2" xfId="15119"/>
    <cellStyle name="Обычный 4 2 2 4 4 2 2 2 2" xfId="32016"/>
    <cellStyle name="Обычный 4 2 2 4 4 2 2 3" xfId="23568"/>
    <cellStyle name="Обычный 4 2 2 4 4 2 3" xfId="10895"/>
    <cellStyle name="Обычный 4 2 2 4 4 2 3 2" xfId="27792"/>
    <cellStyle name="Обычный 4 2 2 4 4 2 4" xfId="19344"/>
    <cellStyle name="Обычный 4 2 2 4 4 3" xfId="3855"/>
    <cellStyle name="Обычный 4 2 2 4 4 3 2" xfId="8079"/>
    <cellStyle name="Обычный 4 2 2 4 4 3 2 2" xfId="16527"/>
    <cellStyle name="Обычный 4 2 2 4 4 3 2 2 2" xfId="33424"/>
    <cellStyle name="Обычный 4 2 2 4 4 3 2 3" xfId="24976"/>
    <cellStyle name="Обычный 4 2 2 4 4 3 3" xfId="12303"/>
    <cellStyle name="Обычный 4 2 2 4 4 3 3 2" xfId="29200"/>
    <cellStyle name="Обычный 4 2 2 4 4 3 4" xfId="20752"/>
    <cellStyle name="Обычный 4 2 2 4 4 4" xfId="5263"/>
    <cellStyle name="Обычный 4 2 2 4 4 4 2" xfId="13711"/>
    <cellStyle name="Обычный 4 2 2 4 4 4 2 2" xfId="30608"/>
    <cellStyle name="Обычный 4 2 2 4 4 4 3" xfId="22160"/>
    <cellStyle name="Обычный 4 2 2 4 4 5" xfId="9487"/>
    <cellStyle name="Обычный 4 2 2 4 4 5 2" xfId="26384"/>
    <cellStyle name="Обычный 4 2 2 4 4 6" xfId="17936"/>
    <cellStyle name="Обычный 4 2 2 4 5" xfId="1743"/>
    <cellStyle name="Обычный 4 2 2 4 5 2" xfId="5967"/>
    <cellStyle name="Обычный 4 2 2 4 5 2 2" xfId="14415"/>
    <cellStyle name="Обычный 4 2 2 4 5 2 2 2" xfId="31312"/>
    <cellStyle name="Обычный 4 2 2 4 5 2 3" xfId="22864"/>
    <cellStyle name="Обычный 4 2 2 4 5 3" xfId="10191"/>
    <cellStyle name="Обычный 4 2 2 4 5 3 2" xfId="27088"/>
    <cellStyle name="Обычный 4 2 2 4 5 4" xfId="18640"/>
    <cellStyle name="Обычный 4 2 2 4 6" xfId="3151"/>
    <cellStyle name="Обычный 4 2 2 4 6 2" xfId="7375"/>
    <cellStyle name="Обычный 4 2 2 4 6 2 2" xfId="15823"/>
    <cellStyle name="Обычный 4 2 2 4 6 2 2 2" xfId="32720"/>
    <cellStyle name="Обычный 4 2 2 4 6 2 3" xfId="24272"/>
    <cellStyle name="Обычный 4 2 2 4 6 3" xfId="11599"/>
    <cellStyle name="Обычный 4 2 2 4 6 3 2" xfId="28496"/>
    <cellStyle name="Обычный 4 2 2 4 6 4" xfId="20048"/>
    <cellStyle name="Обычный 4 2 2 4 7" xfId="4559"/>
    <cellStyle name="Обычный 4 2 2 4 7 2" xfId="13007"/>
    <cellStyle name="Обычный 4 2 2 4 7 2 2" xfId="29904"/>
    <cellStyle name="Обычный 4 2 2 4 7 3" xfId="21456"/>
    <cellStyle name="Обычный 4 2 2 4 8" xfId="8783"/>
    <cellStyle name="Обычный 4 2 2 4 8 2" xfId="25680"/>
    <cellStyle name="Обычный 4 2 2 4 9" xfId="17232"/>
    <cellStyle name="Обычный 4 2 2 5" xfId="257"/>
    <cellStyle name="Обычный 4 2 2 5 2" xfId="661"/>
    <cellStyle name="Обычный 4 2 2 5 2 2" xfId="1392"/>
    <cellStyle name="Обычный 4 2 2 5 2 2 2" xfId="2801"/>
    <cellStyle name="Обычный 4 2 2 5 2 2 2 2" xfId="7025"/>
    <cellStyle name="Обычный 4 2 2 5 2 2 2 2 2" xfId="15473"/>
    <cellStyle name="Обычный 4 2 2 5 2 2 2 2 2 2" xfId="32370"/>
    <cellStyle name="Обычный 4 2 2 5 2 2 2 2 3" xfId="23922"/>
    <cellStyle name="Обычный 4 2 2 5 2 2 2 3" xfId="11249"/>
    <cellStyle name="Обычный 4 2 2 5 2 2 2 3 2" xfId="28146"/>
    <cellStyle name="Обычный 4 2 2 5 2 2 2 4" xfId="19698"/>
    <cellStyle name="Обычный 4 2 2 5 2 2 3" xfId="4209"/>
    <cellStyle name="Обычный 4 2 2 5 2 2 3 2" xfId="8433"/>
    <cellStyle name="Обычный 4 2 2 5 2 2 3 2 2" xfId="16881"/>
    <cellStyle name="Обычный 4 2 2 5 2 2 3 2 2 2" xfId="33778"/>
    <cellStyle name="Обычный 4 2 2 5 2 2 3 2 3" xfId="25330"/>
    <cellStyle name="Обычный 4 2 2 5 2 2 3 3" xfId="12657"/>
    <cellStyle name="Обычный 4 2 2 5 2 2 3 3 2" xfId="29554"/>
    <cellStyle name="Обычный 4 2 2 5 2 2 3 4" xfId="21106"/>
    <cellStyle name="Обычный 4 2 2 5 2 2 4" xfId="5617"/>
    <cellStyle name="Обычный 4 2 2 5 2 2 4 2" xfId="14065"/>
    <cellStyle name="Обычный 4 2 2 5 2 2 4 2 2" xfId="30962"/>
    <cellStyle name="Обычный 4 2 2 5 2 2 4 3" xfId="22514"/>
    <cellStyle name="Обычный 4 2 2 5 2 2 5" xfId="9841"/>
    <cellStyle name="Обычный 4 2 2 5 2 2 5 2" xfId="26738"/>
    <cellStyle name="Обычный 4 2 2 5 2 2 6" xfId="18290"/>
    <cellStyle name="Обычный 4 2 2 5 2 3" xfId="2097"/>
    <cellStyle name="Обычный 4 2 2 5 2 3 2" xfId="6321"/>
    <cellStyle name="Обычный 4 2 2 5 2 3 2 2" xfId="14769"/>
    <cellStyle name="Обычный 4 2 2 5 2 3 2 2 2" xfId="31666"/>
    <cellStyle name="Обычный 4 2 2 5 2 3 2 3" xfId="23218"/>
    <cellStyle name="Обычный 4 2 2 5 2 3 3" xfId="10545"/>
    <cellStyle name="Обычный 4 2 2 5 2 3 3 2" xfId="27442"/>
    <cellStyle name="Обычный 4 2 2 5 2 3 4" xfId="18994"/>
    <cellStyle name="Обычный 4 2 2 5 2 4" xfId="3505"/>
    <cellStyle name="Обычный 4 2 2 5 2 4 2" xfId="7729"/>
    <cellStyle name="Обычный 4 2 2 5 2 4 2 2" xfId="16177"/>
    <cellStyle name="Обычный 4 2 2 5 2 4 2 2 2" xfId="33074"/>
    <cellStyle name="Обычный 4 2 2 5 2 4 2 3" xfId="24626"/>
    <cellStyle name="Обычный 4 2 2 5 2 4 3" xfId="11953"/>
    <cellStyle name="Обычный 4 2 2 5 2 4 3 2" xfId="28850"/>
    <cellStyle name="Обычный 4 2 2 5 2 4 4" xfId="20402"/>
    <cellStyle name="Обычный 4 2 2 5 2 5" xfId="4913"/>
    <cellStyle name="Обычный 4 2 2 5 2 5 2" xfId="13361"/>
    <cellStyle name="Обычный 4 2 2 5 2 5 2 2" xfId="30258"/>
    <cellStyle name="Обычный 4 2 2 5 2 5 3" xfId="21810"/>
    <cellStyle name="Обычный 4 2 2 5 2 6" xfId="9137"/>
    <cellStyle name="Обычный 4 2 2 5 2 6 2" xfId="26034"/>
    <cellStyle name="Обычный 4 2 2 5 2 7" xfId="17586"/>
    <cellStyle name="Обычный 4 2 2 5 2 8" xfId="34483"/>
    <cellStyle name="Обычный 4 2 2 5 3" xfId="1040"/>
    <cellStyle name="Обычный 4 2 2 5 3 2" xfId="2449"/>
    <cellStyle name="Обычный 4 2 2 5 3 2 2" xfId="6673"/>
    <cellStyle name="Обычный 4 2 2 5 3 2 2 2" xfId="15121"/>
    <cellStyle name="Обычный 4 2 2 5 3 2 2 2 2" xfId="32018"/>
    <cellStyle name="Обычный 4 2 2 5 3 2 2 3" xfId="23570"/>
    <cellStyle name="Обычный 4 2 2 5 3 2 3" xfId="10897"/>
    <cellStyle name="Обычный 4 2 2 5 3 2 3 2" xfId="27794"/>
    <cellStyle name="Обычный 4 2 2 5 3 2 4" xfId="19346"/>
    <cellStyle name="Обычный 4 2 2 5 3 3" xfId="3857"/>
    <cellStyle name="Обычный 4 2 2 5 3 3 2" xfId="8081"/>
    <cellStyle name="Обычный 4 2 2 5 3 3 2 2" xfId="16529"/>
    <cellStyle name="Обычный 4 2 2 5 3 3 2 2 2" xfId="33426"/>
    <cellStyle name="Обычный 4 2 2 5 3 3 2 3" xfId="24978"/>
    <cellStyle name="Обычный 4 2 2 5 3 3 3" xfId="12305"/>
    <cellStyle name="Обычный 4 2 2 5 3 3 3 2" xfId="29202"/>
    <cellStyle name="Обычный 4 2 2 5 3 3 4" xfId="20754"/>
    <cellStyle name="Обычный 4 2 2 5 3 4" xfId="5265"/>
    <cellStyle name="Обычный 4 2 2 5 3 4 2" xfId="13713"/>
    <cellStyle name="Обычный 4 2 2 5 3 4 2 2" xfId="30610"/>
    <cellStyle name="Обычный 4 2 2 5 3 4 3" xfId="22162"/>
    <cellStyle name="Обычный 4 2 2 5 3 5" xfId="9489"/>
    <cellStyle name="Обычный 4 2 2 5 3 5 2" xfId="26386"/>
    <cellStyle name="Обычный 4 2 2 5 3 6" xfId="17938"/>
    <cellStyle name="Обычный 4 2 2 5 4" xfId="1745"/>
    <cellStyle name="Обычный 4 2 2 5 4 2" xfId="5969"/>
    <cellStyle name="Обычный 4 2 2 5 4 2 2" xfId="14417"/>
    <cellStyle name="Обычный 4 2 2 5 4 2 2 2" xfId="31314"/>
    <cellStyle name="Обычный 4 2 2 5 4 2 3" xfId="22866"/>
    <cellStyle name="Обычный 4 2 2 5 4 3" xfId="10193"/>
    <cellStyle name="Обычный 4 2 2 5 4 3 2" xfId="27090"/>
    <cellStyle name="Обычный 4 2 2 5 4 4" xfId="18642"/>
    <cellStyle name="Обычный 4 2 2 5 5" xfId="3153"/>
    <cellStyle name="Обычный 4 2 2 5 5 2" xfId="7377"/>
    <cellStyle name="Обычный 4 2 2 5 5 2 2" xfId="15825"/>
    <cellStyle name="Обычный 4 2 2 5 5 2 2 2" xfId="32722"/>
    <cellStyle name="Обычный 4 2 2 5 5 2 3" xfId="24274"/>
    <cellStyle name="Обычный 4 2 2 5 5 3" xfId="11601"/>
    <cellStyle name="Обычный 4 2 2 5 5 3 2" xfId="28498"/>
    <cellStyle name="Обычный 4 2 2 5 5 4" xfId="20050"/>
    <cellStyle name="Обычный 4 2 2 5 6" xfId="4561"/>
    <cellStyle name="Обычный 4 2 2 5 6 2" xfId="13009"/>
    <cellStyle name="Обычный 4 2 2 5 6 2 2" xfId="29906"/>
    <cellStyle name="Обычный 4 2 2 5 6 3" xfId="21458"/>
    <cellStyle name="Обычный 4 2 2 5 7" xfId="8785"/>
    <cellStyle name="Обычный 4 2 2 5 7 2" xfId="25682"/>
    <cellStyle name="Обычный 4 2 2 5 8" xfId="17234"/>
    <cellStyle name="Обычный 4 2 2 5 9" xfId="34131"/>
    <cellStyle name="Обычный 4 2 2 6" xfId="646"/>
    <cellStyle name="Обычный 4 2 2 6 2" xfId="1377"/>
    <cellStyle name="Обычный 4 2 2 6 2 2" xfId="2786"/>
    <cellStyle name="Обычный 4 2 2 6 2 2 2" xfId="7010"/>
    <cellStyle name="Обычный 4 2 2 6 2 2 2 2" xfId="15458"/>
    <cellStyle name="Обычный 4 2 2 6 2 2 2 2 2" xfId="32355"/>
    <cellStyle name="Обычный 4 2 2 6 2 2 2 3" xfId="23907"/>
    <cellStyle name="Обычный 4 2 2 6 2 2 3" xfId="11234"/>
    <cellStyle name="Обычный 4 2 2 6 2 2 3 2" xfId="28131"/>
    <cellStyle name="Обычный 4 2 2 6 2 2 4" xfId="19683"/>
    <cellStyle name="Обычный 4 2 2 6 2 3" xfId="4194"/>
    <cellStyle name="Обычный 4 2 2 6 2 3 2" xfId="8418"/>
    <cellStyle name="Обычный 4 2 2 6 2 3 2 2" xfId="16866"/>
    <cellStyle name="Обычный 4 2 2 6 2 3 2 2 2" xfId="33763"/>
    <cellStyle name="Обычный 4 2 2 6 2 3 2 3" xfId="25315"/>
    <cellStyle name="Обычный 4 2 2 6 2 3 3" xfId="12642"/>
    <cellStyle name="Обычный 4 2 2 6 2 3 3 2" xfId="29539"/>
    <cellStyle name="Обычный 4 2 2 6 2 3 4" xfId="21091"/>
    <cellStyle name="Обычный 4 2 2 6 2 4" xfId="5602"/>
    <cellStyle name="Обычный 4 2 2 6 2 4 2" xfId="14050"/>
    <cellStyle name="Обычный 4 2 2 6 2 4 2 2" xfId="30947"/>
    <cellStyle name="Обычный 4 2 2 6 2 4 3" xfId="22499"/>
    <cellStyle name="Обычный 4 2 2 6 2 5" xfId="9826"/>
    <cellStyle name="Обычный 4 2 2 6 2 5 2" xfId="26723"/>
    <cellStyle name="Обычный 4 2 2 6 2 6" xfId="18275"/>
    <cellStyle name="Обычный 4 2 2 6 3" xfId="2082"/>
    <cellStyle name="Обычный 4 2 2 6 3 2" xfId="6306"/>
    <cellStyle name="Обычный 4 2 2 6 3 2 2" xfId="14754"/>
    <cellStyle name="Обычный 4 2 2 6 3 2 2 2" xfId="31651"/>
    <cellStyle name="Обычный 4 2 2 6 3 2 3" xfId="23203"/>
    <cellStyle name="Обычный 4 2 2 6 3 3" xfId="10530"/>
    <cellStyle name="Обычный 4 2 2 6 3 3 2" xfId="27427"/>
    <cellStyle name="Обычный 4 2 2 6 3 4" xfId="18979"/>
    <cellStyle name="Обычный 4 2 2 6 4" xfId="3490"/>
    <cellStyle name="Обычный 4 2 2 6 4 2" xfId="7714"/>
    <cellStyle name="Обычный 4 2 2 6 4 2 2" xfId="16162"/>
    <cellStyle name="Обычный 4 2 2 6 4 2 2 2" xfId="33059"/>
    <cellStyle name="Обычный 4 2 2 6 4 2 3" xfId="24611"/>
    <cellStyle name="Обычный 4 2 2 6 4 3" xfId="11938"/>
    <cellStyle name="Обычный 4 2 2 6 4 3 2" xfId="28835"/>
    <cellStyle name="Обычный 4 2 2 6 4 4" xfId="20387"/>
    <cellStyle name="Обычный 4 2 2 6 5" xfId="4898"/>
    <cellStyle name="Обычный 4 2 2 6 5 2" xfId="13346"/>
    <cellStyle name="Обычный 4 2 2 6 5 2 2" xfId="30243"/>
    <cellStyle name="Обычный 4 2 2 6 5 3" xfId="21795"/>
    <cellStyle name="Обычный 4 2 2 6 6" xfId="9122"/>
    <cellStyle name="Обычный 4 2 2 6 6 2" xfId="26019"/>
    <cellStyle name="Обычный 4 2 2 6 7" xfId="17571"/>
    <cellStyle name="Обычный 4 2 2 6 8" xfId="34468"/>
    <cellStyle name="Обычный 4 2 2 7" xfId="1025"/>
    <cellStyle name="Обычный 4 2 2 7 2" xfId="2434"/>
    <cellStyle name="Обычный 4 2 2 7 2 2" xfId="6658"/>
    <cellStyle name="Обычный 4 2 2 7 2 2 2" xfId="15106"/>
    <cellStyle name="Обычный 4 2 2 7 2 2 2 2" xfId="32003"/>
    <cellStyle name="Обычный 4 2 2 7 2 2 3" xfId="23555"/>
    <cellStyle name="Обычный 4 2 2 7 2 3" xfId="10882"/>
    <cellStyle name="Обычный 4 2 2 7 2 3 2" xfId="27779"/>
    <cellStyle name="Обычный 4 2 2 7 2 4" xfId="19331"/>
    <cellStyle name="Обычный 4 2 2 7 3" xfId="3842"/>
    <cellStyle name="Обычный 4 2 2 7 3 2" xfId="8066"/>
    <cellStyle name="Обычный 4 2 2 7 3 2 2" xfId="16514"/>
    <cellStyle name="Обычный 4 2 2 7 3 2 2 2" xfId="33411"/>
    <cellStyle name="Обычный 4 2 2 7 3 2 3" xfId="24963"/>
    <cellStyle name="Обычный 4 2 2 7 3 3" xfId="12290"/>
    <cellStyle name="Обычный 4 2 2 7 3 3 2" xfId="29187"/>
    <cellStyle name="Обычный 4 2 2 7 3 4" xfId="20739"/>
    <cellStyle name="Обычный 4 2 2 7 4" xfId="5250"/>
    <cellStyle name="Обычный 4 2 2 7 4 2" xfId="13698"/>
    <cellStyle name="Обычный 4 2 2 7 4 2 2" xfId="30595"/>
    <cellStyle name="Обычный 4 2 2 7 4 3" xfId="22147"/>
    <cellStyle name="Обычный 4 2 2 7 5" xfId="9474"/>
    <cellStyle name="Обычный 4 2 2 7 5 2" xfId="26371"/>
    <cellStyle name="Обычный 4 2 2 7 6" xfId="17923"/>
    <cellStyle name="Обычный 4 2 2 8" xfId="1730"/>
    <cellStyle name="Обычный 4 2 2 8 2" xfId="5954"/>
    <cellStyle name="Обычный 4 2 2 8 2 2" xfId="14402"/>
    <cellStyle name="Обычный 4 2 2 8 2 2 2" xfId="31299"/>
    <cellStyle name="Обычный 4 2 2 8 2 3" xfId="22851"/>
    <cellStyle name="Обычный 4 2 2 8 3" xfId="10178"/>
    <cellStyle name="Обычный 4 2 2 8 3 2" xfId="27075"/>
    <cellStyle name="Обычный 4 2 2 8 4" xfId="18627"/>
    <cellStyle name="Обычный 4 2 2 9" xfId="3138"/>
    <cellStyle name="Обычный 4 2 2 9 2" xfId="7362"/>
    <cellStyle name="Обычный 4 2 2 9 2 2" xfId="15810"/>
    <cellStyle name="Обычный 4 2 2 9 2 2 2" xfId="32707"/>
    <cellStyle name="Обычный 4 2 2 9 2 3" xfId="24259"/>
    <cellStyle name="Обычный 4 2 2 9 3" xfId="11586"/>
    <cellStyle name="Обычный 4 2 2 9 3 2" xfId="28483"/>
    <cellStyle name="Обычный 4 2 2 9 4" xfId="20035"/>
    <cellStyle name="Обычный 4 2 2_Отчет за 2015 год" xfId="258"/>
    <cellStyle name="Обычный 4 2 3" xfId="259"/>
    <cellStyle name="Обычный 4 2 3 10" xfId="8786"/>
    <cellStyle name="Обычный 4 2 3 10 2" xfId="25683"/>
    <cellStyle name="Обычный 4 2 3 11" xfId="17235"/>
    <cellStyle name="Обычный 4 2 3 12" xfId="34132"/>
    <cellStyle name="Обычный 4 2 3 2" xfId="260"/>
    <cellStyle name="Обычный 4 2 3 2 10" xfId="17236"/>
    <cellStyle name="Обычный 4 2 3 2 11" xfId="34133"/>
    <cellStyle name="Обычный 4 2 3 2 2" xfId="261"/>
    <cellStyle name="Обычный 4 2 3 2 2 10" xfId="34134"/>
    <cellStyle name="Обычный 4 2 3 2 2 2" xfId="262"/>
    <cellStyle name="Обычный 4 2 3 2 2 2 2" xfId="665"/>
    <cellStyle name="Обычный 4 2 3 2 2 2 2 2" xfId="1396"/>
    <cellStyle name="Обычный 4 2 3 2 2 2 2 2 2" xfId="2805"/>
    <cellStyle name="Обычный 4 2 3 2 2 2 2 2 2 2" xfId="7029"/>
    <cellStyle name="Обычный 4 2 3 2 2 2 2 2 2 2 2" xfId="15477"/>
    <cellStyle name="Обычный 4 2 3 2 2 2 2 2 2 2 2 2" xfId="32374"/>
    <cellStyle name="Обычный 4 2 3 2 2 2 2 2 2 2 3" xfId="23926"/>
    <cellStyle name="Обычный 4 2 3 2 2 2 2 2 2 3" xfId="11253"/>
    <cellStyle name="Обычный 4 2 3 2 2 2 2 2 2 3 2" xfId="28150"/>
    <cellStyle name="Обычный 4 2 3 2 2 2 2 2 2 4" xfId="19702"/>
    <cellStyle name="Обычный 4 2 3 2 2 2 2 2 3" xfId="4213"/>
    <cellStyle name="Обычный 4 2 3 2 2 2 2 2 3 2" xfId="8437"/>
    <cellStyle name="Обычный 4 2 3 2 2 2 2 2 3 2 2" xfId="16885"/>
    <cellStyle name="Обычный 4 2 3 2 2 2 2 2 3 2 2 2" xfId="33782"/>
    <cellStyle name="Обычный 4 2 3 2 2 2 2 2 3 2 3" xfId="25334"/>
    <cellStyle name="Обычный 4 2 3 2 2 2 2 2 3 3" xfId="12661"/>
    <cellStyle name="Обычный 4 2 3 2 2 2 2 2 3 3 2" xfId="29558"/>
    <cellStyle name="Обычный 4 2 3 2 2 2 2 2 3 4" xfId="21110"/>
    <cellStyle name="Обычный 4 2 3 2 2 2 2 2 4" xfId="5621"/>
    <cellStyle name="Обычный 4 2 3 2 2 2 2 2 4 2" xfId="14069"/>
    <cellStyle name="Обычный 4 2 3 2 2 2 2 2 4 2 2" xfId="30966"/>
    <cellStyle name="Обычный 4 2 3 2 2 2 2 2 4 3" xfId="22518"/>
    <cellStyle name="Обычный 4 2 3 2 2 2 2 2 5" xfId="9845"/>
    <cellStyle name="Обычный 4 2 3 2 2 2 2 2 5 2" xfId="26742"/>
    <cellStyle name="Обычный 4 2 3 2 2 2 2 2 6" xfId="18294"/>
    <cellStyle name="Обычный 4 2 3 2 2 2 2 3" xfId="2101"/>
    <cellStyle name="Обычный 4 2 3 2 2 2 2 3 2" xfId="6325"/>
    <cellStyle name="Обычный 4 2 3 2 2 2 2 3 2 2" xfId="14773"/>
    <cellStyle name="Обычный 4 2 3 2 2 2 2 3 2 2 2" xfId="31670"/>
    <cellStyle name="Обычный 4 2 3 2 2 2 2 3 2 3" xfId="23222"/>
    <cellStyle name="Обычный 4 2 3 2 2 2 2 3 3" xfId="10549"/>
    <cellStyle name="Обычный 4 2 3 2 2 2 2 3 3 2" xfId="27446"/>
    <cellStyle name="Обычный 4 2 3 2 2 2 2 3 4" xfId="18998"/>
    <cellStyle name="Обычный 4 2 3 2 2 2 2 4" xfId="3509"/>
    <cellStyle name="Обычный 4 2 3 2 2 2 2 4 2" xfId="7733"/>
    <cellStyle name="Обычный 4 2 3 2 2 2 2 4 2 2" xfId="16181"/>
    <cellStyle name="Обычный 4 2 3 2 2 2 2 4 2 2 2" xfId="33078"/>
    <cellStyle name="Обычный 4 2 3 2 2 2 2 4 2 3" xfId="24630"/>
    <cellStyle name="Обычный 4 2 3 2 2 2 2 4 3" xfId="11957"/>
    <cellStyle name="Обычный 4 2 3 2 2 2 2 4 3 2" xfId="28854"/>
    <cellStyle name="Обычный 4 2 3 2 2 2 2 4 4" xfId="20406"/>
    <cellStyle name="Обычный 4 2 3 2 2 2 2 5" xfId="4917"/>
    <cellStyle name="Обычный 4 2 3 2 2 2 2 5 2" xfId="13365"/>
    <cellStyle name="Обычный 4 2 3 2 2 2 2 5 2 2" xfId="30262"/>
    <cellStyle name="Обычный 4 2 3 2 2 2 2 5 3" xfId="21814"/>
    <cellStyle name="Обычный 4 2 3 2 2 2 2 6" xfId="9141"/>
    <cellStyle name="Обычный 4 2 3 2 2 2 2 6 2" xfId="26038"/>
    <cellStyle name="Обычный 4 2 3 2 2 2 2 7" xfId="17590"/>
    <cellStyle name="Обычный 4 2 3 2 2 2 2 8" xfId="34487"/>
    <cellStyle name="Обычный 4 2 3 2 2 2 3" xfId="1044"/>
    <cellStyle name="Обычный 4 2 3 2 2 2 3 2" xfId="2453"/>
    <cellStyle name="Обычный 4 2 3 2 2 2 3 2 2" xfId="6677"/>
    <cellStyle name="Обычный 4 2 3 2 2 2 3 2 2 2" xfId="15125"/>
    <cellStyle name="Обычный 4 2 3 2 2 2 3 2 2 2 2" xfId="32022"/>
    <cellStyle name="Обычный 4 2 3 2 2 2 3 2 2 3" xfId="23574"/>
    <cellStyle name="Обычный 4 2 3 2 2 2 3 2 3" xfId="10901"/>
    <cellStyle name="Обычный 4 2 3 2 2 2 3 2 3 2" xfId="27798"/>
    <cellStyle name="Обычный 4 2 3 2 2 2 3 2 4" xfId="19350"/>
    <cellStyle name="Обычный 4 2 3 2 2 2 3 3" xfId="3861"/>
    <cellStyle name="Обычный 4 2 3 2 2 2 3 3 2" xfId="8085"/>
    <cellStyle name="Обычный 4 2 3 2 2 2 3 3 2 2" xfId="16533"/>
    <cellStyle name="Обычный 4 2 3 2 2 2 3 3 2 2 2" xfId="33430"/>
    <cellStyle name="Обычный 4 2 3 2 2 2 3 3 2 3" xfId="24982"/>
    <cellStyle name="Обычный 4 2 3 2 2 2 3 3 3" xfId="12309"/>
    <cellStyle name="Обычный 4 2 3 2 2 2 3 3 3 2" xfId="29206"/>
    <cellStyle name="Обычный 4 2 3 2 2 2 3 3 4" xfId="20758"/>
    <cellStyle name="Обычный 4 2 3 2 2 2 3 4" xfId="5269"/>
    <cellStyle name="Обычный 4 2 3 2 2 2 3 4 2" xfId="13717"/>
    <cellStyle name="Обычный 4 2 3 2 2 2 3 4 2 2" xfId="30614"/>
    <cellStyle name="Обычный 4 2 3 2 2 2 3 4 3" xfId="22166"/>
    <cellStyle name="Обычный 4 2 3 2 2 2 3 5" xfId="9493"/>
    <cellStyle name="Обычный 4 2 3 2 2 2 3 5 2" xfId="26390"/>
    <cellStyle name="Обычный 4 2 3 2 2 2 3 6" xfId="17942"/>
    <cellStyle name="Обычный 4 2 3 2 2 2 4" xfId="1749"/>
    <cellStyle name="Обычный 4 2 3 2 2 2 4 2" xfId="5973"/>
    <cellStyle name="Обычный 4 2 3 2 2 2 4 2 2" xfId="14421"/>
    <cellStyle name="Обычный 4 2 3 2 2 2 4 2 2 2" xfId="31318"/>
    <cellStyle name="Обычный 4 2 3 2 2 2 4 2 3" xfId="22870"/>
    <cellStyle name="Обычный 4 2 3 2 2 2 4 3" xfId="10197"/>
    <cellStyle name="Обычный 4 2 3 2 2 2 4 3 2" xfId="27094"/>
    <cellStyle name="Обычный 4 2 3 2 2 2 4 4" xfId="18646"/>
    <cellStyle name="Обычный 4 2 3 2 2 2 5" xfId="3157"/>
    <cellStyle name="Обычный 4 2 3 2 2 2 5 2" xfId="7381"/>
    <cellStyle name="Обычный 4 2 3 2 2 2 5 2 2" xfId="15829"/>
    <cellStyle name="Обычный 4 2 3 2 2 2 5 2 2 2" xfId="32726"/>
    <cellStyle name="Обычный 4 2 3 2 2 2 5 2 3" xfId="24278"/>
    <cellStyle name="Обычный 4 2 3 2 2 2 5 3" xfId="11605"/>
    <cellStyle name="Обычный 4 2 3 2 2 2 5 3 2" xfId="28502"/>
    <cellStyle name="Обычный 4 2 3 2 2 2 5 4" xfId="20054"/>
    <cellStyle name="Обычный 4 2 3 2 2 2 6" xfId="4565"/>
    <cellStyle name="Обычный 4 2 3 2 2 2 6 2" xfId="13013"/>
    <cellStyle name="Обычный 4 2 3 2 2 2 6 2 2" xfId="29910"/>
    <cellStyle name="Обычный 4 2 3 2 2 2 6 3" xfId="21462"/>
    <cellStyle name="Обычный 4 2 3 2 2 2 7" xfId="8789"/>
    <cellStyle name="Обычный 4 2 3 2 2 2 7 2" xfId="25686"/>
    <cellStyle name="Обычный 4 2 3 2 2 2 8" xfId="17238"/>
    <cellStyle name="Обычный 4 2 3 2 2 2 9" xfId="34135"/>
    <cellStyle name="Обычный 4 2 3 2 2 3" xfId="664"/>
    <cellStyle name="Обычный 4 2 3 2 2 3 2" xfId="1395"/>
    <cellStyle name="Обычный 4 2 3 2 2 3 2 2" xfId="2804"/>
    <cellStyle name="Обычный 4 2 3 2 2 3 2 2 2" xfId="7028"/>
    <cellStyle name="Обычный 4 2 3 2 2 3 2 2 2 2" xfId="15476"/>
    <cellStyle name="Обычный 4 2 3 2 2 3 2 2 2 2 2" xfId="32373"/>
    <cellStyle name="Обычный 4 2 3 2 2 3 2 2 2 3" xfId="23925"/>
    <cellStyle name="Обычный 4 2 3 2 2 3 2 2 3" xfId="11252"/>
    <cellStyle name="Обычный 4 2 3 2 2 3 2 2 3 2" xfId="28149"/>
    <cellStyle name="Обычный 4 2 3 2 2 3 2 2 4" xfId="19701"/>
    <cellStyle name="Обычный 4 2 3 2 2 3 2 3" xfId="4212"/>
    <cellStyle name="Обычный 4 2 3 2 2 3 2 3 2" xfId="8436"/>
    <cellStyle name="Обычный 4 2 3 2 2 3 2 3 2 2" xfId="16884"/>
    <cellStyle name="Обычный 4 2 3 2 2 3 2 3 2 2 2" xfId="33781"/>
    <cellStyle name="Обычный 4 2 3 2 2 3 2 3 2 3" xfId="25333"/>
    <cellStyle name="Обычный 4 2 3 2 2 3 2 3 3" xfId="12660"/>
    <cellStyle name="Обычный 4 2 3 2 2 3 2 3 3 2" xfId="29557"/>
    <cellStyle name="Обычный 4 2 3 2 2 3 2 3 4" xfId="21109"/>
    <cellStyle name="Обычный 4 2 3 2 2 3 2 4" xfId="5620"/>
    <cellStyle name="Обычный 4 2 3 2 2 3 2 4 2" xfId="14068"/>
    <cellStyle name="Обычный 4 2 3 2 2 3 2 4 2 2" xfId="30965"/>
    <cellStyle name="Обычный 4 2 3 2 2 3 2 4 3" xfId="22517"/>
    <cellStyle name="Обычный 4 2 3 2 2 3 2 5" xfId="9844"/>
    <cellStyle name="Обычный 4 2 3 2 2 3 2 5 2" xfId="26741"/>
    <cellStyle name="Обычный 4 2 3 2 2 3 2 6" xfId="18293"/>
    <cellStyle name="Обычный 4 2 3 2 2 3 3" xfId="2100"/>
    <cellStyle name="Обычный 4 2 3 2 2 3 3 2" xfId="6324"/>
    <cellStyle name="Обычный 4 2 3 2 2 3 3 2 2" xfId="14772"/>
    <cellStyle name="Обычный 4 2 3 2 2 3 3 2 2 2" xfId="31669"/>
    <cellStyle name="Обычный 4 2 3 2 2 3 3 2 3" xfId="23221"/>
    <cellStyle name="Обычный 4 2 3 2 2 3 3 3" xfId="10548"/>
    <cellStyle name="Обычный 4 2 3 2 2 3 3 3 2" xfId="27445"/>
    <cellStyle name="Обычный 4 2 3 2 2 3 3 4" xfId="18997"/>
    <cellStyle name="Обычный 4 2 3 2 2 3 4" xfId="3508"/>
    <cellStyle name="Обычный 4 2 3 2 2 3 4 2" xfId="7732"/>
    <cellStyle name="Обычный 4 2 3 2 2 3 4 2 2" xfId="16180"/>
    <cellStyle name="Обычный 4 2 3 2 2 3 4 2 2 2" xfId="33077"/>
    <cellStyle name="Обычный 4 2 3 2 2 3 4 2 3" xfId="24629"/>
    <cellStyle name="Обычный 4 2 3 2 2 3 4 3" xfId="11956"/>
    <cellStyle name="Обычный 4 2 3 2 2 3 4 3 2" xfId="28853"/>
    <cellStyle name="Обычный 4 2 3 2 2 3 4 4" xfId="20405"/>
    <cellStyle name="Обычный 4 2 3 2 2 3 5" xfId="4916"/>
    <cellStyle name="Обычный 4 2 3 2 2 3 5 2" xfId="13364"/>
    <cellStyle name="Обычный 4 2 3 2 2 3 5 2 2" xfId="30261"/>
    <cellStyle name="Обычный 4 2 3 2 2 3 5 3" xfId="21813"/>
    <cellStyle name="Обычный 4 2 3 2 2 3 6" xfId="9140"/>
    <cellStyle name="Обычный 4 2 3 2 2 3 6 2" xfId="26037"/>
    <cellStyle name="Обычный 4 2 3 2 2 3 7" xfId="17589"/>
    <cellStyle name="Обычный 4 2 3 2 2 3 8" xfId="34486"/>
    <cellStyle name="Обычный 4 2 3 2 2 4" xfId="1043"/>
    <cellStyle name="Обычный 4 2 3 2 2 4 2" xfId="2452"/>
    <cellStyle name="Обычный 4 2 3 2 2 4 2 2" xfId="6676"/>
    <cellStyle name="Обычный 4 2 3 2 2 4 2 2 2" xfId="15124"/>
    <cellStyle name="Обычный 4 2 3 2 2 4 2 2 2 2" xfId="32021"/>
    <cellStyle name="Обычный 4 2 3 2 2 4 2 2 3" xfId="23573"/>
    <cellStyle name="Обычный 4 2 3 2 2 4 2 3" xfId="10900"/>
    <cellStyle name="Обычный 4 2 3 2 2 4 2 3 2" xfId="27797"/>
    <cellStyle name="Обычный 4 2 3 2 2 4 2 4" xfId="19349"/>
    <cellStyle name="Обычный 4 2 3 2 2 4 3" xfId="3860"/>
    <cellStyle name="Обычный 4 2 3 2 2 4 3 2" xfId="8084"/>
    <cellStyle name="Обычный 4 2 3 2 2 4 3 2 2" xfId="16532"/>
    <cellStyle name="Обычный 4 2 3 2 2 4 3 2 2 2" xfId="33429"/>
    <cellStyle name="Обычный 4 2 3 2 2 4 3 2 3" xfId="24981"/>
    <cellStyle name="Обычный 4 2 3 2 2 4 3 3" xfId="12308"/>
    <cellStyle name="Обычный 4 2 3 2 2 4 3 3 2" xfId="29205"/>
    <cellStyle name="Обычный 4 2 3 2 2 4 3 4" xfId="20757"/>
    <cellStyle name="Обычный 4 2 3 2 2 4 4" xfId="5268"/>
    <cellStyle name="Обычный 4 2 3 2 2 4 4 2" xfId="13716"/>
    <cellStyle name="Обычный 4 2 3 2 2 4 4 2 2" xfId="30613"/>
    <cellStyle name="Обычный 4 2 3 2 2 4 4 3" xfId="22165"/>
    <cellStyle name="Обычный 4 2 3 2 2 4 5" xfId="9492"/>
    <cellStyle name="Обычный 4 2 3 2 2 4 5 2" xfId="26389"/>
    <cellStyle name="Обычный 4 2 3 2 2 4 6" xfId="17941"/>
    <cellStyle name="Обычный 4 2 3 2 2 5" xfId="1748"/>
    <cellStyle name="Обычный 4 2 3 2 2 5 2" xfId="5972"/>
    <cellStyle name="Обычный 4 2 3 2 2 5 2 2" xfId="14420"/>
    <cellStyle name="Обычный 4 2 3 2 2 5 2 2 2" xfId="31317"/>
    <cellStyle name="Обычный 4 2 3 2 2 5 2 3" xfId="22869"/>
    <cellStyle name="Обычный 4 2 3 2 2 5 3" xfId="10196"/>
    <cellStyle name="Обычный 4 2 3 2 2 5 3 2" xfId="27093"/>
    <cellStyle name="Обычный 4 2 3 2 2 5 4" xfId="18645"/>
    <cellStyle name="Обычный 4 2 3 2 2 6" xfId="3156"/>
    <cellStyle name="Обычный 4 2 3 2 2 6 2" xfId="7380"/>
    <cellStyle name="Обычный 4 2 3 2 2 6 2 2" xfId="15828"/>
    <cellStyle name="Обычный 4 2 3 2 2 6 2 2 2" xfId="32725"/>
    <cellStyle name="Обычный 4 2 3 2 2 6 2 3" xfId="24277"/>
    <cellStyle name="Обычный 4 2 3 2 2 6 3" xfId="11604"/>
    <cellStyle name="Обычный 4 2 3 2 2 6 3 2" xfId="28501"/>
    <cellStyle name="Обычный 4 2 3 2 2 6 4" xfId="20053"/>
    <cellStyle name="Обычный 4 2 3 2 2 7" xfId="4564"/>
    <cellStyle name="Обычный 4 2 3 2 2 7 2" xfId="13012"/>
    <cellStyle name="Обычный 4 2 3 2 2 7 2 2" xfId="29909"/>
    <cellStyle name="Обычный 4 2 3 2 2 7 3" xfId="21461"/>
    <cellStyle name="Обычный 4 2 3 2 2 8" xfId="8788"/>
    <cellStyle name="Обычный 4 2 3 2 2 8 2" xfId="25685"/>
    <cellStyle name="Обычный 4 2 3 2 2 9" xfId="17237"/>
    <cellStyle name="Обычный 4 2 3 2 3" xfId="263"/>
    <cellStyle name="Обычный 4 2 3 2 3 2" xfId="666"/>
    <cellStyle name="Обычный 4 2 3 2 3 2 2" xfId="1397"/>
    <cellStyle name="Обычный 4 2 3 2 3 2 2 2" xfId="2806"/>
    <cellStyle name="Обычный 4 2 3 2 3 2 2 2 2" xfId="7030"/>
    <cellStyle name="Обычный 4 2 3 2 3 2 2 2 2 2" xfId="15478"/>
    <cellStyle name="Обычный 4 2 3 2 3 2 2 2 2 2 2" xfId="32375"/>
    <cellStyle name="Обычный 4 2 3 2 3 2 2 2 2 3" xfId="23927"/>
    <cellStyle name="Обычный 4 2 3 2 3 2 2 2 3" xfId="11254"/>
    <cellStyle name="Обычный 4 2 3 2 3 2 2 2 3 2" xfId="28151"/>
    <cellStyle name="Обычный 4 2 3 2 3 2 2 2 4" xfId="19703"/>
    <cellStyle name="Обычный 4 2 3 2 3 2 2 3" xfId="4214"/>
    <cellStyle name="Обычный 4 2 3 2 3 2 2 3 2" xfId="8438"/>
    <cellStyle name="Обычный 4 2 3 2 3 2 2 3 2 2" xfId="16886"/>
    <cellStyle name="Обычный 4 2 3 2 3 2 2 3 2 2 2" xfId="33783"/>
    <cellStyle name="Обычный 4 2 3 2 3 2 2 3 2 3" xfId="25335"/>
    <cellStyle name="Обычный 4 2 3 2 3 2 2 3 3" xfId="12662"/>
    <cellStyle name="Обычный 4 2 3 2 3 2 2 3 3 2" xfId="29559"/>
    <cellStyle name="Обычный 4 2 3 2 3 2 2 3 4" xfId="21111"/>
    <cellStyle name="Обычный 4 2 3 2 3 2 2 4" xfId="5622"/>
    <cellStyle name="Обычный 4 2 3 2 3 2 2 4 2" xfId="14070"/>
    <cellStyle name="Обычный 4 2 3 2 3 2 2 4 2 2" xfId="30967"/>
    <cellStyle name="Обычный 4 2 3 2 3 2 2 4 3" xfId="22519"/>
    <cellStyle name="Обычный 4 2 3 2 3 2 2 5" xfId="9846"/>
    <cellStyle name="Обычный 4 2 3 2 3 2 2 5 2" xfId="26743"/>
    <cellStyle name="Обычный 4 2 3 2 3 2 2 6" xfId="18295"/>
    <cellStyle name="Обычный 4 2 3 2 3 2 3" xfId="2102"/>
    <cellStyle name="Обычный 4 2 3 2 3 2 3 2" xfId="6326"/>
    <cellStyle name="Обычный 4 2 3 2 3 2 3 2 2" xfId="14774"/>
    <cellStyle name="Обычный 4 2 3 2 3 2 3 2 2 2" xfId="31671"/>
    <cellStyle name="Обычный 4 2 3 2 3 2 3 2 3" xfId="23223"/>
    <cellStyle name="Обычный 4 2 3 2 3 2 3 3" xfId="10550"/>
    <cellStyle name="Обычный 4 2 3 2 3 2 3 3 2" xfId="27447"/>
    <cellStyle name="Обычный 4 2 3 2 3 2 3 4" xfId="18999"/>
    <cellStyle name="Обычный 4 2 3 2 3 2 4" xfId="3510"/>
    <cellStyle name="Обычный 4 2 3 2 3 2 4 2" xfId="7734"/>
    <cellStyle name="Обычный 4 2 3 2 3 2 4 2 2" xfId="16182"/>
    <cellStyle name="Обычный 4 2 3 2 3 2 4 2 2 2" xfId="33079"/>
    <cellStyle name="Обычный 4 2 3 2 3 2 4 2 3" xfId="24631"/>
    <cellStyle name="Обычный 4 2 3 2 3 2 4 3" xfId="11958"/>
    <cellStyle name="Обычный 4 2 3 2 3 2 4 3 2" xfId="28855"/>
    <cellStyle name="Обычный 4 2 3 2 3 2 4 4" xfId="20407"/>
    <cellStyle name="Обычный 4 2 3 2 3 2 5" xfId="4918"/>
    <cellStyle name="Обычный 4 2 3 2 3 2 5 2" xfId="13366"/>
    <cellStyle name="Обычный 4 2 3 2 3 2 5 2 2" xfId="30263"/>
    <cellStyle name="Обычный 4 2 3 2 3 2 5 3" xfId="21815"/>
    <cellStyle name="Обычный 4 2 3 2 3 2 6" xfId="9142"/>
    <cellStyle name="Обычный 4 2 3 2 3 2 6 2" xfId="26039"/>
    <cellStyle name="Обычный 4 2 3 2 3 2 7" xfId="17591"/>
    <cellStyle name="Обычный 4 2 3 2 3 2 8" xfId="34488"/>
    <cellStyle name="Обычный 4 2 3 2 3 3" xfId="1045"/>
    <cellStyle name="Обычный 4 2 3 2 3 3 2" xfId="2454"/>
    <cellStyle name="Обычный 4 2 3 2 3 3 2 2" xfId="6678"/>
    <cellStyle name="Обычный 4 2 3 2 3 3 2 2 2" xfId="15126"/>
    <cellStyle name="Обычный 4 2 3 2 3 3 2 2 2 2" xfId="32023"/>
    <cellStyle name="Обычный 4 2 3 2 3 3 2 2 3" xfId="23575"/>
    <cellStyle name="Обычный 4 2 3 2 3 3 2 3" xfId="10902"/>
    <cellStyle name="Обычный 4 2 3 2 3 3 2 3 2" xfId="27799"/>
    <cellStyle name="Обычный 4 2 3 2 3 3 2 4" xfId="19351"/>
    <cellStyle name="Обычный 4 2 3 2 3 3 3" xfId="3862"/>
    <cellStyle name="Обычный 4 2 3 2 3 3 3 2" xfId="8086"/>
    <cellStyle name="Обычный 4 2 3 2 3 3 3 2 2" xfId="16534"/>
    <cellStyle name="Обычный 4 2 3 2 3 3 3 2 2 2" xfId="33431"/>
    <cellStyle name="Обычный 4 2 3 2 3 3 3 2 3" xfId="24983"/>
    <cellStyle name="Обычный 4 2 3 2 3 3 3 3" xfId="12310"/>
    <cellStyle name="Обычный 4 2 3 2 3 3 3 3 2" xfId="29207"/>
    <cellStyle name="Обычный 4 2 3 2 3 3 3 4" xfId="20759"/>
    <cellStyle name="Обычный 4 2 3 2 3 3 4" xfId="5270"/>
    <cellStyle name="Обычный 4 2 3 2 3 3 4 2" xfId="13718"/>
    <cellStyle name="Обычный 4 2 3 2 3 3 4 2 2" xfId="30615"/>
    <cellStyle name="Обычный 4 2 3 2 3 3 4 3" xfId="22167"/>
    <cellStyle name="Обычный 4 2 3 2 3 3 5" xfId="9494"/>
    <cellStyle name="Обычный 4 2 3 2 3 3 5 2" xfId="26391"/>
    <cellStyle name="Обычный 4 2 3 2 3 3 6" xfId="17943"/>
    <cellStyle name="Обычный 4 2 3 2 3 4" xfId="1750"/>
    <cellStyle name="Обычный 4 2 3 2 3 4 2" xfId="5974"/>
    <cellStyle name="Обычный 4 2 3 2 3 4 2 2" xfId="14422"/>
    <cellStyle name="Обычный 4 2 3 2 3 4 2 2 2" xfId="31319"/>
    <cellStyle name="Обычный 4 2 3 2 3 4 2 3" xfId="22871"/>
    <cellStyle name="Обычный 4 2 3 2 3 4 3" xfId="10198"/>
    <cellStyle name="Обычный 4 2 3 2 3 4 3 2" xfId="27095"/>
    <cellStyle name="Обычный 4 2 3 2 3 4 4" xfId="18647"/>
    <cellStyle name="Обычный 4 2 3 2 3 5" xfId="3158"/>
    <cellStyle name="Обычный 4 2 3 2 3 5 2" xfId="7382"/>
    <cellStyle name="Обычный 4 2 3 2 3 5 2 2" xfId="15830"/>
    <cellStyle name="Обычный 4 2 3 2 3 5 2 2 2" xfId="32727"/>
    <cellStyle name="Обычный 4 2 3 2 3 5 2 3" xfId="24279"/>
    <cellStyle name="Обычный 4 2 3 2 3 5 3" xfId="11606"/>
    <cellStyle name="Обычный 4 2 3 2 3 5 3 2" xfId="28503"/>
    <cellStyle name="Обычный 4 2 3 2 3 5 4" xfId="20055"/>
    <cellStyle name="Обычный 4 2 3 2 3 6" xfId="4566"/>
    <cellStyle name="Обычный 4 2 3 2 3 6 2" xfId="13014"/>
    <cellStyle name="Обычный 4 2 3 2 3 6 2 2" xfId="29911"/>
    <cellStyle name="Обычный 4 2 3 2 3 6 3" xfId="21463"/>
    <cellStyle name="Обычный 4 2 3 2 3 7" xfId="8790"/>
    <cellStyle name="Обычный 4 2 3 2 3 7 2" xfId="25687"/>
    <cellStyle name="Обычный 4 2 3 2 3 8" xfId="17239"/>
    <cellStyle name="Обычный 4 2 3 2 3 9" xfId="34136"/>
    <cellStyle name="Обычный 4 2 3 2 4" xfId="663"/>
    <cellStyle name="Обычный 4 2 3 2 4 2" xfId="1394"/>
    <cellStyle name="Обычный 4 2 3 2 4 2 2" xfId="2803"/>
    <cellStyle name="Обычный 4 2 3 2 4 2 2 2" xfId="7027"/>
    <cellStyle name="Обычный 4 2 3 2 4 2 2 2 2" xfId="15475"/>
    <cellStyle name="Обычный 4 2 3 2 4 2 2 2 2 2" xfId="32372"/>
    <cellStyle name="Обычный 4 2 3 2 4 2 2 2 3" xfId="23924"/>
    <cellStyle name="Обычный 4 2 3 2 4 2 2 3" xfId="11251"/>
    <cellStyle name="Обычный 4 2 3 2 4 2 2 3 2" xfId="28148"/>
    <cellStyle name="Обычный 4 2 3 2 4 2 2 4" xfId="19700"/>
    <cellStyle name="Обычный 4 2 3 2 4 2 3" xfId="4211"/>
    <cellStyle name="Обычный 4 2 3 2 4 2 3 2" xfId="8435"/>
    <cellStyle name="Обычный 4 2 3 2 4 2 3 2 2" xfId="16883"/>
    <cellStyle name="Обычный 4 2 3 2 4 2 3 2 2 2" xfId="33780"/>
    <cellStyle name="Обычный 4 2 3 2 4 2 3 2 3" xfId="25332"/>
    <cellStyle name="Обычный 4 2 3 2 4 2 3 3" xfId="12659"/>
    <cellStyle name="Обычный 4 2 3 2 4 2 3 3 2" xfId="29556"/>
    <cellStyle name="Обычный 4 2 3 2 4 2 3 4" xfId="21108"/>
    <cellStyle name="Обычный 4 2 3 2 4 2 4" xfId="5619"/>
    <cellStyle name="Обычный 4 2 3 2 4 2 4 2" xfId="14067"/>
    <cellStyle name="Обычный 4 2 3 2 4 2 4 2 2" xfId="30964"/>
    <cellStyle name="Обычный 4 2 3 2 4 2 4 3" xfId="22516"/>
    <cellStyle name="Обычный 4 2 3 2 4 2 5" xfId="9843"/>
    <cellStyle name="Обычный 4 2 3 2 4 2 5 2" xfId="26740"/>
    <cellStyle name="Обычный 4 2 3 2 4 2 6" xfId="18292"/>
    <cellStyle name="Обычный 4 2 3 2 4 3" xfId="2099"/>
    <cellStyle name="Обычный 4 2 3 2 4 3 2" xfId="6323"/>
    <cellStyle name="Обычный 4 2 3 2 4 3 2 2" xfId="14771"/>
    <cellStyle name="Обычный 4 2 3 2 4 3 2 2 2" xfId="31668"/>
    <cellStyle name="Обычный 4 2 3 2 4 3 2 3" xfId="23220"/>
    <cellStyle name="Обычный 4 2 3 2 4 3 3" xfId="10547"/>
    <cellStyle name="Обычный 4 2 3 2 4 3 3 2" xfId="27444"/>
    <cellStyle name="Обычный 4 2 3 2 4 3 4" xfId="18996"/>
    <cellStyle name="Обычный 4 2 3 2 4 4" xfId="3507"/>
    <cellStyle name="Обычный 4 2 3 2 4 4 2" xfId="7731"/>
    <cellStyle name="Обычный 4 2 3 2 4 4 2 2" xfId="16179"/>
    <cellStyle name="Обычный 4 2 3 2 4 4 2 2 2" xfId="33076"/>
    <cellStyle name="Обычный 4 2 3 2 4 4 2 3" xfId="24628"/>
    <cellStyle name="Обычный 4 2 3 2 4 4 3" xfId="11955"/>
    <cellStyle name="Обычный 4 2 3 2 4 4 3 2" xfId="28852"/>
    <cellStyle name="Обычный 4 2 3 2 4 4 4" xfId="20404"/>
    <cellStyle name="Обычный 4 2 3 2 4 5" xfId="4915"/>
    <cellStyle name="Обычный 4 2 3 2 4 5 2" xfId="13363"/>
    <cellStyle name="Обычный 4 2 3 2 4 5 2 2" xfId="30260"/>
    <cellStyle name="Обычный 4 2 3 2 4 5 3" xfId="21812"/>
    <cellStyle name="Обычный 4 2 3 2 4 6" xfId="9139"/>
    <cellStyle name="Обычный 4 2 3 2 4 6 2" xfId="26036"/>
    <cellStyle name="Обычный 4 2 3 2 4 7" xfId="17588"/>
    <cellStyle name="Обычный 4 2 3 2 4 8" xfId="34485"/>
    <cellStyle name="Обычный 4 2 3 2 5" xfId="1042"/>
    <cellStyle name="Обычный 4 2 3 2 5 2" xfId="2451"/>
    <cellStyle name="Обычный 4 2 3 2 5 2 2" xfId="6675"/>
    <cellStyle name="Обычный 4 2 3 2 5 2 2 2" xfId="15123"/>
    <cellStyle name="Обычный 4 2 3 2 5 2 2 2 2" xfId="32020"/>
    <cellStyle name="Обычный 4 2 3 2 5 2 2 3" xfId="23572"/>
    <cellStyle name="Обычный 4 2 3 2 5 2 3" xfId="10899"/>
    <cellStyle name="Обычный 4 2 3 2 5 2 3 2" xfId="27796"/>
    <cellStyle name="Обычный 4 2 3 2 5 2 4" xfId="19348"/>
    <cellStyle name="Обычный 4 2 3 2 5 3" xfId="3859"/>
    <cellStyle name="Обычный 4 2 3 2 5 3 2" xfId="8083"/>
    <cellStyle name="Обычный 4 2 3 2 5 3 2 2" xfId="16531"/>
    <cellStyle name="Обычный 4 2 3 2 5 3 2 2 2" xfId="33428"/>
    <cellStyle name="Обычный 4 2 3 2 5 3 2 3" xfId="24980"/>
    <cellStyle name="Обычный 4 2 3 2 5 3 3" xfId="12307"/>
    <cellStyle name="Обычный 4 2 3 2 5 3 3 2" xfId="29204"/>
    <cellStyle name="Обычный 4 2 3 2 5 3 4" xfId="20756"/>
    <cellStyle name="Обычный 4 2 3 2 5 4" xfId="5267"/>
    <cellStyle name="Обычный 4 2 3 2 5 4 2" xfId="13715"/>
    <cellStyle name="Обычный 4 2 3 2 5 4 2 2" xfId="30612"/>
    <cellStyle name="Обычный 4 2 3 2 5 4 3" xfId="22164"/>
    <cellStyle name="Обычный 4 2 3 2 5 5" xfId="9491"/>
    <cellStyle name="Обычный 4 2 3 2 5 5 2" xfId="26388"/>
    <cellStyle name="Обычный 4 2 3 2 5 6" xfId="17940"/>
    <cellStyle name="Обычный 4 2 3 2 6" xfId="1747"/>
    <cellStyle name="Обычный 4 2 3 2 6 2" xfId="5971"/>
    <cellStyle name="Обычный 4 2 3 2 6 2 2" xfId="14419"/>
    <cellStyle name="Обычный 4 2 3 2 6 2 2 2" xfId="31316"/>
    <cellStyle name="Обычный 4 2 3 2 6 2 3" xfId="22868"/>
    <cellStyle name="Обычный 4 2 3 2 6 3" xfId="10195"/>
    <cellStyle name="Обычный 4 2 3 2 6 3 2" xfId="27092"/>
    <cellStyle name="Обычный 4 2 3 2 6 4" xfId="18644"/>
    <cellStyle name="Обычный 4 2 3 2 7" xfId="3155"/>
    <cellStyle name="Обычный 4 2 3 2 7 2" xfId="7379"/>
    <cellStyle name="Обычный 4 2 3 2 7 2 2" xfId="15827"/>
    <cellStyle name="Обычный 4 2 3 2 7 2 2 2" xfId="32724"/>
    <cellStyle name="Обычный 4 2 3 2 7 2 3" xfId="24276"/>
    <cellStyle name="Обычный 4 2 3 2 7 3" xfId="11603"/>
    <cellStyle name="Обычный 4 2 3 2 7 3 2" xfId="28500"/>
    <cellStyle name="Обычный 4 2 3 2 7 4" xfId="20052"/>
    <cellStyle name="Обычный 4 2 3 2 8" xfId="4563"/>
    <cellStyle name="Обычный 4 2 3 2 8 2" xfId="13011"/>
    <cellStyle name="Обычный 4 2 3 2 8 2 2" xfId="29908"/>
    <cellStyle name="Обычный 4 2 3 2 8 3" xfId="21460"/>
    <cellStyle name="Обычный 4 2 3 2 9" xfId="8787"/>
    <cellStyle name="Обычный 4 2 3 2 9 2" xfId="25684"/>
    <cellStyle name="Обычный 4 2 3 3" xfId="264"/>
    <cellStyle name="Обычный 4 2 3 3 10" xfId="34137"/>
    <cellStyle name="Обычный 4 2 3 3 2" xfId="265"/>
    <cellStyle name="Обычный 4 2 3 3 2 2" xfId="668"/>
    <cellStyle name="Обычный 4 2 3 3 2 2 2" xfId="1399"/>
    <cellStyle name="Обычный 4 2 3 3 2 2 2 2" xfId="2808"/>
    <cellStyle name="Обычный 4 2 3 3 2 2 2 2 2" xfId="7032"/>
    <cellStyle name="Обычный 4 2 3 3 2 2 2 2 2 2" xfId="15480"/>
    <cellStyle name="Обычный 4 2 3 3 2 2 2 2 2 2 2" xfId="32377"/>
    <cellStyle name="Обычный 4 2 3 3 2 2 2 2 2 3" xfId="23929"/>
    <cellStyle name="Обычный 4 2 3 3 2 2 2 2 3" xfId="11256"/>
    <cellStyle name="Обычный 4 2 3 3 2 2 2 2 3 2" xfId="28153"/>
    <cellStyle name="Обычный 4 2 3 3 2 2 2 2 4" xfId="19705"/>
    <cellStyle name="Обычный 4 2 3 3 2 2 2 3" xfId="4216"/>
    <cellStyle name="Обычный 4 2 3 3 2 2 2 3 2" xfId="8440"/>
    <cellStyle name="Обычный 4 2 3 3 2 2 2 3 2 2" xfId="16888"/>
    <cellStyle name="Обычный 4 2 3 3 2 2 2 3 2 2 2" xfId="33785"/>
    <cellStyle name="Обычный 4 2 3 3 2 2 2 3 2 3" xfId="25337"/>
    <cellStyle name="Обычный 4 2 3 3 2 2 2 3 3" xfId="12664"/>
    <cellStyle name="Обычный 4 2 3 3 2 2 2 3 3 2" xfId="29561"/>
    <cellStyle name="Обычный 4 2 3 3 2 2 2 3 4" xfId="21113"/>
    <cellStyle name="Обычный 4 2 3 3 2 2 2 4" xfId="5624"/>
    <cellStyle name="Обычный 4 2 3 3 2 2 2 4 2" xfId="14072"/>
    <cellStyle name="Обычный 4 2 3 3 2 2 2 4 2 2" xfId="30969"/>
    <cellStyle name="Обычный 4 2 3 3 2 2 2 4 3" xfId="22521"/>
    <cellStyle name="Обычный 4 2 3 3 2 2 2 5" xfId="9848"/>
    <cellStyle name="Обычный 4 2 3 3 2 2 2 5 2" xfId="26745"/>
    <cellStyle name="Обычный 4 2 3 3 2 2 2 6" xfId="18297"/>
    <cellStyle name="Обычный 4 2 3 3 2 2 3" xfId="2104"/>
    <cellStyle name="Обычный 4 2 3 3 2 2 3 2" xfId="6328"/>
    <cellStyle name="Обычный 4 2 3 3 2 2 3 2 2" xfId="14776"/>
    <cellStyle name="Обычный 4 2 3 3 2 2 3 2 2 2" xfId="31673"/>
    <cellStyle name="Обычный 4 2 3 3 2 2 3 2 3" xfId="23225"/>
    <cellStyle name="Обычный 4 2 3 3 2 2 3 3" xfId="10552"/>
    <cellStyle name="Обычный 4 2 3 3 2 2 3 3 2" xfId="27449"/>
    <cellStyle name="Обычный 4 2 3 3 2 2 3 4" xfId="19001"/>
    <cellStyle name="Обычный 4 2 3 3 2 2 4" xfId="3512"/>
    <cellStyle name="Обычный 4 2 3 3 2 2 4 2" xfId="7736"/>
    <cellStyle name="Обычный 4 2 3 3 2 2 4 2 2" xfId="16184"/>
    <cellStyle name="Обычный 4 2 3 3 2 2 4 2 2 2" xfId="33081"/>
    <cellStyle name="Обычный 4 2 3 3 2 2 4 2 3" xfId="24633"/>
    <cellStyle name="Обычный 4 2 3 3 2 2 4 3" xfId="11960"/>
    <cellStyle name="Обычный 4 2 3 3 2 2 4 3 2" xfId="28857"/>
    <cellStyle name="Обычный 4 2 3 3 2 2 4 4" xfId="20409"/>
    <cellStyle name="Обычный 4 2 3 3 2 2 5" xfId="4920"/>
    <cellStyle name="Обычный 4 2 3 3 2 2 5 2" xfId="13368"/>
    <cellStyle name="Обычный 4 2 3 3 2 2 5 2 2" xfId="30265"/>
    <cellStyle name="Обычный 4 2 3 3 2 2 5 3" xfId="21817"/>
    <cellStyle name="Обычный 4 2 3 3 2 2 6" xfId="9144"/>
    <cellStyle name="Обычный 4 2 3 3 2 2 6 2" xfId="26041"/>
    <cellStyle name="Обычный 4 2 3 3 2 2 7" xfId="17593"/>
    <cellStyle name="Обычный 4 2 3 3 2 2 8" xfId="34490"/>
    <cellStyle name="Обычный 4 2 3 3 2 3" xfId="1047"/>
    <cellStyle name="Обычный 4 2 3 3 2 3 2" xfId="2456"/>
    <cellStyle name="Обычный 4 2 3 3 2 3 2 2" xfId="6680"/>
    <cellStyle name="Обычный 4 2 3 3 2 3 2 2 2" xfId="15128"/>
    <cellStyle name="Обычный 4 2 3 3 2 3 2 2 2 2" xfId="32025"/>
    <cellStyle name="Обычный 4 2 3 3 2 3 2 2 3" xfId="23577"/>
    <cellStyle name="Обычный 4 2 3 3 2 3 2 3" xfId="10904"/>
    <cellStyle name="Обычный 4 2 3 3 2 3 2 3 2" xfId="27801"/>
    <cellStyle name="Обычный 4 2 3 3 2 3 2 4" xfId="19353"/>
    <cellStyle name="Обычный 4 2 3 3 2 3 3" xfId="3864"/>
    <cellStyle name="Обычный 4 2 3 3 2 3 3 2" xfId="8088"/>
    <cellStyle name="Обычный 4 2 3 3 2 3 3 2 2" xfId="16536"/>
    <cellStyle name="Обычный 4 2 3 3 2 3 3 2 2 2" xfId="33433"/>
    <cellStyle name="Обычный 4 2 3 3 2 3 3 2 3" xfId="24985"/>
    <cellStyle name="Обычный 4 2 3 3 2 3 3 3" xfId="12312"/>
    <cellStyle name="Обычный 4 2 3 3 2 3 3 3 2" xfId="29209"/>
    <cellStyle name="Обычный 4 2 3 3 2 3 3 4" xfId="20761"/>
    <cellStyle name="Обычный 4 2 3 3 2 3 4" xfId="5272"/>
    <cellStyle name="Обычный 4 2 3 3 2 3 4 2" xfId="13720"/>
    <cellStyle name="Обычный 4 2 3 3 2 3 4 2 2" xfId="30617"/>
    <cellStyle name="Обычный 4 2 3 3 2 3 4 3" xfId="22169"/>
    <cellStyle name="Обычный 4 2 3 3 2 3 5" xfId="9496"/>
    <cellStyle name="Обычный 4 2 3 3 2 3 5 2" xfId="26393"/>
    <cellStyle name="Обычный 4 2 3 3 2 3 6" xfId="17945"/>
    <cellStyle name="Обычный 4 2 3 3 2 4" xfId="1752"/>
    <cellStyle name="Обычный 4 2 3 3 2 4 2" xfId="5976"/>
    <cellStyle name="Обычный 4 2 3 3 2 4 2 2" xfId="14424"/>
    <cellStyle name="Обычный 4 2 3 3 2 4 2 2 2" xfId="31321"/>
    <cellStyle name="Обычный 4 2 3 3 2 4 2 3" xfId="22873"/>
    <cellStyle name="Обычный 4 2 3 3 2 4 3" xfId="10200"/>
    <cellStyle name="Обычный 4 2 3 3 2 4 3 2" xfId="27097"/>
    <cellStyle name="Обычный 4 2 3 3 2 4 4" xfId="18649"/>
    <cellStyle name="Обычный 4 2 3 3 2 5" xfId="3160"/>
    <cellStyle name="Обычный 4 2 3 3 2 5 2" xfId="7384"/>
    <cellStyle name="Обычный 4 2 3 3 2 5 2 2" xfId="15832"/>
    <cellStyle name="Обычный 4 2 3 3 2 5 2 2 2" xfId="32729"/>
    <cellStyle name="Обычный 4 2 3 3 2 5 2 3" xfId="24281"/>
    <cellStyle name="Обычный 4 2 3 3 2 5 3" xfId="11608"/>
    <cellStyle name="Обычный 4 2 3 3 2 5 3 2" xfId="28505"/>
    <cellStyle name="Обычный 4 2 3 3 2 5 4" xfId="20057"/>
    <cellStyle name="Обычный 4 2 3 3 2 6" xfId="4568"/>
    <cellStyle name="Обычный 4 2 3 3 2 6 2" xfId="13016"/>
    <cellStyle name="Обычный 4 2 3 3 2 6 2 2" xfId="29913"/>
    <cellStyle name="Обычный 4 2 3 3 2 6 3" xfId="21465"/>
    <cellStyle name="Обычный 4 2 3 3 2 7" xfId="8792"/>
    <cellStyle name="Обычный 4 2 3 3 2 7 2" xfId="25689"/>
    <cellStyle name="Обычный 4 2 3 3 2 8" xfId="17241"/>
    <cellStyle name="Обычный 4 2 3 3 2 9" xfId="34138"/>
    <cellStyle name="Обычный 4 2 3 3 3" xfId="667"/>
    <cellStyle name="Обычный 4 2 3 3 3 2" xfId="1398"/>
    <cellStyle name="Обычный 4 2 3 3 3 2 2" xfId="2807"/>
    <cellStyle name="Обычный 4 2 3 3 3 2 2 2" xfId="7031"/>
    <cellStyle name="Обычный 4 2 3 3 3 2 2 2 2" xfId="15479"/>
    <cellStyle name="Обычный 4 2 3 3 3 2 2 2 2 2" xfId="32376"/>
    <cellStyle name="Обычный 4 2 3 3 3 2 2 2 3" xfId="23928"/>
    <cellStyle name="Обычный 4 2 3 3 3 2 2 3" xfId="11255"/>
    <cellStyle name="Обычный 4 2 3 3 3 2 2 3 2" xfId="28152"/>
    <cellStyle name="Обычный 4 2 3 3 3 2 2 4" xfId="19704"/>
    <cellStyle name="Обычный 4 2 3 3 3 2 3" xfId="4215"/>
    <cellStyle name="Обычный 4 2 3 3 3 2 3 2" xfId="8439"/>
    <cellStyle name="Обычный 4 2 3 3 3 2 3 2 2" xfId="16887"/>
    <cellStyle name="Обычный 4 2 3 3 3 2 3 2 2 2" xfId="33784"/>
    <cellStyle name="Обычный 4 2 3 3 3 2 3 2 3" xfId="25336"/>
    <cellStyle name="Обычный 4 2 3 3 3 2 3 3" xfId="12663"/>
    <cellStyle name="Обычный 4 2 3 3 3 2 3 3 2" xfId="29560"/>
    <cellStyle name="Обычный 4 2 3 3 3 2 3 4" xfId="21112"/>
    <cellStyle name="Обычный 4 2 3 3 3 2 4" xfId="5623"/>
    <cellStyle name="Обычный 4 2 3 3 3 2 4 2" xfId="14071"/>
    <cellStyle name="Обычный 4 2 3 3 3 2 4 2 2" xfId="30968"/>
    <cellStyle name="Обычный 4 2 3 3 3 2 4 3" xfId="22520"/>
    <cellStyle name="Обычный 4 2 3 3 3 2 5" xfId="9847"/>
    <cellStyle name="Обычный 4 2 3 3 3 2 5 2" xfId="26744"/>
    <cellStyle name="Обычный 4 2 3 3 3 2 6" xfId="18296"/>
    <cellStyle name="Обычный 4 2 3 3 3 3" xfId="2103"/>
    <cellStyle name="Обычный 4 2 3 3 3 3 2" xfId="6327"/>
    <cellStyle name="Обычный 4 2 3 3 3 3 2 2" xfId="14775"/>
    <cellStyle name="Обычный 4 2 3 3 3 3 2 2 2" xfId="31672"/>
    <cellStyle name="Обычный 4 2 3 3 3 3 2 3" xfId="23224"/>
    <cellStyle name="Обычный 4 2 3 3 3 3 3" xfId="10551"/>
    <cellStyle name="Обычный 4 2 3 3 3 3 3 2" xfId="27448"/>
    <cellStyle name="Обычный 4 2 3 3 3 3 4" xfId="19000"/>
    <cellStyle name="Обычный 4 2 3 3 3 4" xfId="3511"/>
    <cellStyle name="Обычный 4 2 3 3 3 4 2" xfId="7735"/>
    <cellStyle name="Обычный 4 2 3 3 3 4 2 2" xfId="16183"/>
    <cellStyle name="Обычный 4 2 3 3 3 4 2 2 2" xfId="33080"/>
    <cellStyle name="Обычный 4 2 3 3 3 4 2 3" xfId="24632"/>
    <cellStyle name="Обычный 4 2 3 3 3 4 3" xfId="11959"/>
    <cellStyle name="Обычный 4 2 3 3 3 4 3 2" xfId="28856"/>
    <cellStyle name="Обычный 4 2 3 3 3 4 4" xfId="20408"/>
    <cellStyle name="Обычный 4 2 3 3 3 5" xfId="4919"/>
    <cellStyle name="Обычный 4 2 3 3 3 5 2" xfId="13367"/>
    <cellStyle name="Обычный 4 2 3 3 3 5 2 2" xfId="30264"/>
    <cellStyle name="Обычный 4 2 3 3 3 5 3" xfId="21816"/>
    <cellStyle name="Обычный 4 2 3 3 3 6" xfId="9143"/>
    <cellStyle name="Обычный 4 2 3 3 3 6 2" xfId="26040"/>
    <cellStyle name="Обычный 4 2 3 3 3 7" xfId="17592"/>
    <cellStyle name="Обычный 4 2 3 3 3 8" xfId="34489"/>
    <cellStyle name="Обычный 4 2 3 3 4" xfId="1046"/>
    <cellStyle name="Обычный 4 2 3 3 4 2" xfId="2455"/>
    <cellStyle name="Обычный 4 2 3 3 4 2 2" xfId="6679"/>
    <cellStyle name="Обычный 4 2 3 3 4 2 2 2" xfId="15127"/>
    <cellStyle name="Обычный 4 2 3 3 4 2 2 2 2" xfId="32024"/>
    <cellStyle name="Обычный 4 2 3 3 4 2 2 3" xfId="23576"/>
    <cellStyle name="Обычный 4 2 3 3 4 2 3" xfId="10903"/>
    <cellStyle name="Обычный 4 2 3 3 4 2 3 2" xfId="27800"/>
    <cellStyle name="Обычный 4 2 3 3 4 2 4" xfId="19352"/>
    <cellStyle name="Обычный 4 2 3 3 4 3" xfId="3863"/>
    <cellStyle name="Обычный 4 2 3 3 4 3 2" xfId="8087"/>
    <cellStyle name="Обычный 4 2 3 3 4 3 2 2" xfId="16535"/>
    <cellStyle name="Обычный 4 2 3 3 4 3 2 2 2" xfId="33432"/>
    <cellStyle name="Обычный 4 2 3 3 4 3 2 3" xfId="24984"/>
    <cellStyle name="Обычный 4 2 3 3 4 3 3" xfId="12311"/>
    <cellStyle name="Обычный 4 2 3 3 4 3 3 2" xfId="29208"/>
    <cellStyle name="Обычный 4 2 3 3 4 3 4" xfId="20760"/>
    <cellStyle name="Обычный 4 2 3 3 4 4" xfId="5271"/>
    <cellStyle name="Обычный 4 2 3 3 4 4 2" xfId="13719"/>
    <cellStyle name="Обычный 4 2 3 3 4 4 2 2" xfId="30616"/>
    <cellStyle name="Обычный 4 2 3 3 4 4 3" xfId="22168"/>
    <cellStyle name="Обычный 4 2 3 3 4 5" xfId="9495"/>
    <cellStyle name="Обычный 4 2 3 3 4 5 2" xfId="26392"/>
    <cellStyle name="Обычный 4 2 3 3 4 6" xfId="17944"/>
    <cellStyle name="Обычный 4 2 3 3 5" xfId="1751"/>
    <cellStyle name="Обычный 4 2 3 3 5 2" xfId="5975"/>
    <cellStyle name="Обычный 4 2 3 3 5 2 2" xfId="14423"/>
    <cellStyle name="Обычный 4 2 3 3 5 2 2 2" xfId="31320"/>
    <cellStyle name="Обычный 4 2 3 3 5 2 3" xfId="22872"/>
    <cellStyle name="Обычный 4 2 3 3 5 3" xfId="10199"/>
    <cellStyle name="Обычный 4 2 3 3 5 3 2" xfId="27096"/>
    <cellStyle name="Обычный 4 2 3 3 5 4" xfId="18648"/>
    <cellStyle name="Обычный 4 2 3 3 6" xfId="3159"/>
    <cellStyle name="Обычный 4 2 3 3 6 2" xfId="7383"/>
    <cellStyle name="Обычный 4 2 3 3 6 2 2" xfId="15831"/>
    <cellStyle name="Обычный 4 2 3 3 6 2 2 2" xfId="32728"/>
    <cellStyle name="Обычный 4 2 3 3 6 2 3" xfId="24280"/>
    <cellStyle name="Обычный 4 2 3 3 6 3" xfId="11607"/>
    <cellStyle name="Обычный 4 2 3 3 6 3 2" xfId="28504"/>
    <cellStyle name="Обычный 4 2 3 3 6 4" xfId="20056"/>
    <cellStyle name="Обычный 4 2 3 3 7" xfId="4567"/>
    <cellStyle name="Обычный 4 2 3 3 7 2" xfId="13015"/>
    <cellStyle name="Обычный 4 2 3 3 7 2 2" xfId="29912"/>
    <cellStyle name="Обычный 4 2 3 3 7 3" xfId="21464"/>
    <cellStyle name="Обычный 4 2 3 3 8" xfId="8791"/>
    <cellStyle name="Обычный 4 2 3 3 8 2" xfId="25688"/>
    <cellStyle name="Обычный 4 2 3 3 9" xfId="17240"/>
    <cellStyle name="Обычный 4 2 3 4" xfId="266"/>
    <cellStyle name="Обычный 4 2 3 4 2" xfId="669"/>
    <cellStyle name="Обычный 4 2 3 4 2 2" xfId="1400"/>
    <cellStyle name="Обычный 4 2 3 4 2 2 2" xfId="2809"/>
    <cellStyle name="Обычный 4 2 3 4 2 2 2 2" xfId="7033"/>
    <cellStyle name="Обычный 4 2 3 4 2 2 2 2 2" xfId="15481"/>
    <cellStyle name="Обычный 4 2 3 4 2 2 2 2 2 2" xfId="32378"/>
    <cellStyle name="Обычный 4 2 3 4 2 2 2 2 3" xfId="23930"/>
    <cellStyle name="Обычный 4 2 3 4 2 2 2 3" xfId="11257"/>
    <cellStyle name="Обычный 4 2 3 4 2 2 2 3 2" xfId="28154"/>
    <cellStyle name="Обычный 4 2 3 4 2 2 2 4" xfId="19706"/>
    <cellStyle name="Обычный 4 2 3 4 2 2 3" xfId="4217"/>
    <cellStyle name="Обычный 4 2 3 4 2 2 3 2" xfId="8441"/>
    <cellStyle name="Обычный 4 2 3 4 2 2 3 2 2" xfId="16889"/>
    <cellStyle name="Обычный 4 2 3 4 2 2 3 2 2 2" xfId="33786"/>
    <cellStyle name="Обычный 4 2 3 4 2 2 3 2 3" xfId="25338"/>
    <cellStyle name="Обычный 4 2 3 4 2 2 3 3" xfId="12665"/>
    <cellStyle name="Обычный 4 2 3 4 2 2 3 3 2" xfId="29562"/>
    <cellStyle name="Обычный 4 2 3 4 2 2 3 4" xfId="21114"/>
    <cellStyle name="Обычный 4 2 3 4 2 2 4" xfId="5625"/>
    <cellStyle name="Обычный 4 2 3 4 2 2 4 2" xfId="14073"/>
    <cellStyle name="Обычный 4 2 3 4 2 2 4 2 2" xfId="30970"/>
    <cellStyle name="Обычный 4 2 3 4 2 2 4 3" xfId="22522"/>
    <cellStyle name="Обычный 4 2 3 4 2 2 5" xfId="9849"/>
    <cellStyle name="Обычный 4 2 3 4 2 2 5 2" xfId="26746"/>
    <cellStyle name="Обычный 4 2 3 4 2 2 6" xfId="18298"/>
    <cellStyle name="Обычный 4 2 3 4 2 3" xfId="2105"/>
    <cellStyle name="Обычный 4 2 3 4 2 3 2" xfId="6329"/>
    <cellStyle name="Обычный 4 2 3 4 2 3 2 2" xfId="14777"/>
    <cellStyle name="Обычный 4 2 3 4 2 3 2 2 2" xfId="31674"/>
    <cellStyle name="Обычный 4 2 3 4 2 3 2 3" xfId="23226"/>
    <cellStyle name="Обычный 4 2 3 4 2 3 3" xfId="10553"/>
    <cellStyle name="Обычный 4 2 3 4 2 3 3 2" xfId="27450"/>
    <cellStyle name="Обычный 4 2 3 4 2 3 4" xfId="19002"/>
    <cellStyle name="Обычный 4 2 3 4 2 4" xfId="3513"/>
    <cellStyle name="Обычный 4 2 3 4 2 4 2" xfId="7737"/>
    <cellStyle name="Обычный 4 2 3 4 2 4 2 2" xfId="16185"/>
    <cellStyle name="Обычный 4 2 3 4 2 4 2 2 2" xfId="33082"/>
    <cellStyle name="Обычный 4 2 3 4 2 4 2 3" xfId="24634"/>
    <cellStyle name="Обычный 4 2 3 4 2 4 3" xfId="11961"/>
    <cellStyle name="Обычный 4 2 3 4 2 4 3 2" xfId="28858"/>
    <cellStyle name="Обычный 4 2 3 4 2 4 4" xfId="20410"/>
    <cellStyle name="Обычный 4 2 3 4 2 5" xfId="4921"/>
    <cellStyle name="Обычный 4 2 3 4 2 5 2" xfId="13369"/>
    <cellStyle name="Обычный 4 2 3 4 2 5 2 2" xfId="30266"/>
    <cellStyle name="Обычный 4 2 3 4 2 5 3" xfId="21818"/>
    <cellStyle name="Обычный 4 2 3 4 2 6" xfId="9145"/>
    <cellStyle name="Обычный 4 2 3 4 2 6 2" xfId="26042"/>
    <cellStyle name="Обычный 4 2 3 4 2 7" xfId="17594"/>
    <cellStyle name="Обычный 4 2 3 4 2 8" xfId="34491"/>
    <cellStyle name="Обычный 4 2 3 4 3" xfId="1048"/>
    <cellStyle name="Обычный 4 2 3 4 3 2" xfId="2457"/>
    <cellStyle name="Обычный 4 2 3 4 3 2 2" xfId="6681"/>
    <cellStyle name="Обычный 4 2 3 4 3 2 2 2" xfId="15129"/>
    <cellStyle name="Обычный 4 2 3 4 3 2 2 2 2" xfId="32026"/>
    <cellStyle name="Обычный 4 2 3 4 3 2 2 3" xfId="23578"/>
    <cellStyle name="Обычный 4 2 3 4 3 2 3" xfId="10905"/>
    <cellStyle name="Обычный 4 2 3 4 3 2 3 2" xfId="27802"/>
    <cellStyle name="Обычный 4 2 3 4 3 2 4" xfId="19354"/>
    <cellStyle name="Обычный 4 2 3 4 3 3" xfId="3865"/>
    <cellStyle name="Обычный 4 2 3 4 3 3 2" xfId="8089"/>
    <cellStyle name="Обычный 4 2 3 4 3 3 2 2" xfId="16537"/>
    <cellStyle name="Обычный 4 2 3 4 3 3 2 2 2" xfId="33434"/>
    <cellStyle name="Обычный 4 2 3 4 3 3 2 3" xfId="24986"/>
    <cellStyle name="Обычный 4 2 3 4 3 3 3" xfId="12313"/>
    <cellStyle name="Обычный 4 2 3 4 3 3 3 2" xfId="29210"/>
    <cellStyle name="Обычный 4 2 3 4 3 3 4" xfId="20762"/>
    <cellStyle name="Обычный 4 2 3 4 3 4" xfId="5273"/>
    <cellStyle name="Обычный 4 2 3 4 3 4 2" xfId="13721"/>
    <cellStyle name="Обычный 4 2 3 4 3 4 2 2" xfId="30618"/>
    <cellStyle name="Обычный 4 2 3 4 3 4 3" xfId="22170"/>
    <cellStyle name="Обычный 4 2 3 4 3 5" xfId="9497"/>
    <cellStyle name="Обычный 4 2 3 4 3 5 2" xfId="26394"/>
    <cellStyle name="Обычный 4 2 3 4 3 6" xfId="17946"/>
    <cellStyle name="Обычный 4 2 3 4 4" xfId="1753"/>
    <cellStyle name="Обычный 4 2 3 4 4 2" xfId="5977"/>
    <cellStyle name="Обычный 4 2 3 4 4 2 2" xfId="14425"/>
    <cellStyle name="Обычный 4 2 3 4 4 2 2 2" xfId="31322"/>
    <cellStyle name="Обычный 4 2 3 4 4 2 3" xfId="22874"/>
    <cellStyle name="Обычный 4 2 3 4 4 3" xfId="10201"/>
    <cellStyle name="Обычный 4 2 3 4 4 3 2" xfId="27098"/>
    <cellStyle name="Обычный 4 2 3 4 4 4" xfId="18650"/>
    <cellStyle name="Обычный 4 2 3 4 5" xfId="3161"/>
    <cellStyle name="Обычный 4 2 3 4 5 2" xfId="7385"/>
    <cellStyle name="Обычный 4 2 3 4 5 2 2" xfId="15833"/>
    <cellStyle name="Обычный 4 2 3 4 5 2 2 2" xfId="32730"/>
    <cellStyle name="Обычный 4 2 3 4 5 2 3" xfId="24282"/>
    <cellStyle name="Обычный 4 2 3 4 5 3" xfId="11609"/>
    <cellStyle name="Обычный 4 2 3 4 5 3 2" xfId="28506"/>
    <cellStyle name="Обычный 4 2 3 4 5 4" xfId="20058"/>
    <cellStyle name="Обычный 4 2 3 4 6" xfId="4569"/>
    <cellStyle name="Обычный 4 2 3 4 6 2" xfId="13017"/>
    <cellStyle name="Обычный 4 2 3 4 6 2 2" xfId="29914"/>
    <cellStyle name="Обычный 4 2 3 4 6 3" xfId="21466"/>
    <cellStyle name="Обычный 4 2 3 4 7" xfId="8793"/>
    <cellStyle name="Обычный 4 2 3 4 7 2" xfId="25690"/>
    <cellStyle name="Обычный 4 2 3 4 8" xfId="17242"/>
    <cellStyle name="Обычный 4 2 3 4 9" xfId="34139"/>
    <cellStyle name="Обычный 4 2 3 5" xfId="662"/>
    <cellStyle name="Обычный 4 2 3 5 2" xfId="1393"/>
    <cellStyle name="Обычный 4 2 3 5 2 2" xfId="2802"/>
    <cellStyle name="Обычный 4 2 3 5 2 2 2" xfId="7026"/>
    <cellStyle name="Обычный 4 2 3 5 2 2 2 2" xfId="15474"/>
    <cellStyle name="Обычный 4 2 3 5 2 2 2 2 2" xfId="32371"/>
    <cellStyle name="Обычный 4 2 3 5 2 2 2 3" xfId="23923"/>
    <cellStyle name="Обычный 4 2 3 5 2 2 3" xfId="11250"/>
    <cellStyle name="Обычный 4 2 3 5 2 2 3 2" xfId="28147"/>
    <cellStyle name="Обычный 4 2 3 5 2 2 4" xfId="19699"/>
    <cellStyle name="Обычный 4 2 3 5 2 3" xfId="4210"/>
    <cellStyle name="Обычный 4 2 3 5 2 3 2" xfId="8434"/>
    <cellStyle name="Обычный 4 2 3 5 2 3 2 2" xfId="16882"/>
    <cellStyle name="Обычный 4 2 3 5 2 3 2 2 2" xfId="33779"/>
    <cellStyle name="Обычный 4 2 3 5 2 3 2 3" xfId="25331"/>
    <cellStyle name="Обычный 4 2 3 5 2 3 3" xfId="12658"/>
    <cellStyle name="Обычный 4 2 3 5 2 3 3 2" xfId="29555"/>
    <cellStyle name="Обычный 4 2 3 5 2 3 4" xfId="21107"/>
    <cellStyle name="Обычный 4 2 3 5 2 4" xfId="5618"/>
    <cellStyle name="Обычный 4 2 3 5 2 4 2" xfId="14066"/>
    <cellStyle name="Обычный 4 2 3 5 2 4 2 2" xfId="30963"/>
    <cellStyle name="Обычный 4 2 3 5 2 4 3" xfId="22515"/>
    <cellStyle name="Обычный 4 2 3 5 2 5" xfId="9842"/>
    <cellStyle name="Обычный 4 2 3 5 2 5 2" xfId="26739"/>
    <cellStyle name="Обычный 4 2 3 5 2 6" xfId="18291"/>
    <cellStyle name="Обычный 4 2 3 5 3" xfId="2098"/>
    <cellStyle name="Обычный 4 2 3 5 3 2" xfId="6322"/>
    <cellStyle name="Обычный 4 2 3 5 3 2 2" xfId="14770"/>
    <cellStyle name="Обычный 4 2 3 5 3 2 2 2" xfId="31667"/>
    <cellStyle name="Обычный 4 2 3 5 3 2 3" xfId="23219"/>
    <cellStyle name="Обычный 4 2 3 5 3 3" xfId="10546"/>
    <cellStyle name="Обычный 4 2 3 5 3 3 2" xfId="27443"/>
    <cellStyle name="Обычный 4 2 3 5 3 4" xfId="18995"/>
    <cellStyle name="Обычный 4 2 3 5 4" xfId="3506"/>
    <cellStyle name="Обычный 4 2 3 5 4 2" xfId="7730"/>
    <cellStyle name="Обычный 4 2 3 5 4 2 2" xfId="16178"/>
    <cellStyle name="Обычный 4 2 3 5 4 2 2 2" xfId="33075"/>
    <cellStyle name="Обычный 4 2 3 5 4 2 3" xfId="24627"/>
    <cellStyle name="Обычный 4 2 3 5 4 3" xfId="11954"/>
    <cellStyle name="Обычный 4 2 3 5 4 3 2" xfId="28851"/>
    <cellStyle name="Обычный 4 2 3 5 4 4" xfId="20403"/>
    <cellStyle name="Обычный 4 2 3 5 5" xfId="4914"/>
    <cellStyle name="Обычный 4 2 3 5 5 2" xfId="13362"/>
    <cellStyle name="Обычный 4 2 3 5 5 2 2" xfId="30259"/>
    <cellStyle name="Обычный 4 2 3 5 5 3" xfId="21811"/>
    <cellStyle name="Обычный 4 2 3 5 6" xfId="9138"/>
    <cellStyle name="Обычный 4 2 3 5 6 2" xfId="26035"/>
    <cellStyle name="Обычный 4 2 3 5 7" xfId="17587"/>
    <cellStyle name="Обычный 4 2 3 5 8" xfId="34484"/>
    <cellStyle name="Обычный 4 2 3 6" xfId="1041"/>
    <cellStyle name="Обычный 4 2 3 6 2" xfId="2450"/>
    <cellStyle name="Обычный 4 2 3 6 2 2" xfId="6674"/>
    <cellStyle name="Обычный 4 2 3 6 2 2 2" xfId="15122"/>
    <cellStyle name="Обычный 4 2 3 6 2 2 2 2" xfId="32019"/>
    <cellStyle name="Обычный 4 2 3 6 2 2 3" xfId="23571"/>
    <cellStyle name="Обычный 4 2 3 6 2 3" xfId="10898"/>
    <cellStyle name="Обычный 4 2 3 6 2 3 2" xfId="27795"/>
    <cellStyle name="Обычный 4 2 3 6 2 4" xfId="19347"/>
    <cellStyle name="Обычный 4 2 3 6 3" xfId="3858"/>
    <cellStyle name="Обычный 4 2 3 6 3 2" xfId="8082"/>
    <cellStyle name="Обычный 4 2 3 6 3 2 2" xfId="16530"/>
    <cellStyle name="Обычный 4 2 3 6 3 2 2 2" xfId="33427"/>
    <cellStyle name="Обычный 4 2 3 6 3 2 3" xfId="24979"/>
    <cellStyle name="Обычный 4 2 3 6 3 3" xfId="12306"/>
    <cellStyle name="Обычный 4 2 3 6 3 3 2" xfId="29203"/>
    <cellStyle name="Обычный 4 2 3 6 3 4" xfId="20755"/>
    <cellStyle name="Обычный 4 2 3 6 4" xfId="5266"/>
    <cellStyle name="Обычный 4 2 3 6 4 2" xfId="13714"/>
    <cellStyle name="Обычный 4 2 3 6 4 2 2" xfId="30611"/>
    <cellStyle name="Обычный 4 2 3 6 4 3" xfId="22163"/>
    <cellStyle name="Обычный 4 2 3 6 5" xfId="9490"/>
    <cellStyle name="Обычный 4 2 3 6 5 2" xfId="26387"/>
    <cellStyle name="Обычный 4 2 3 6 6" xfId="17939"/>
    <cellStyle name="Обычный 4 2 3 7" xfId="1746"/>
    <cellStyle name="Обычный 4 2 3 7 2" xfId="5970"/>
    <cellStyle name="Обычный 4 2 3 7 2 2" xfId="14418"/>
    <cellStyle name="Обычный 4 2 3 7 2 2 2" xfId="31315"/>
    <cellStyle name="Обычный 4 2 3 7 2 3" xfId="22867"/>
    <cellStyle name="Обычный 4 2 3 7 3" xfId="10194"/>
    <cellStyle name="Обычный 4 2 3 7 3 2" xfId="27091"/>
    <cellStyle name="Обычный 4 2 3 7 4" xfId="18643"/>
    <cellStyle name="Обычный 4 2 3 8" xfId="3154"/>
    <cellStyle name="Обычный 4 2 3 8 2" xfId="7378"/>
    <cellStyle name="Обычный 4 2 3 8 2 2" xfId="15826"/>
    <cellStyle name="Обычный 4 2 3 8 2 2 2" xfId="32723"/>
    <cellStyle name="Обычный 4 2 3 8 2 3" xfId="24275"/>
    <cellStyle name="Обычный 4 2 3 8 3" xfId="11602"/>
    <cellStyle name="Обычный 4 2 3 8 3 2" xfId="28499"/>
    <cellStyle name="Обычный 4 2 3 8 4" xfId="20051"/>
    <cellStyle name="Обычный 4 2 3 9" xfId="4562"/>
    <cellStyle name="Обычный 4 2 3 9 2" xfId="13010"/>
    <cellStyle name="Обычный 4 2 3 9 2 2" xfId="29907"/>
    <cellStyle name="Обычный 4 2 3 9 3" xfId="21459"/>
    <cellStyle name="Обычный 4 2 4" xfId="267"/>
    <cellStyle name="Обычный 4 2 4 10" xfId="17243"/>
    <cellStyle name="Обычный 4 2 4 11" xfId="34140"/>
    <cellStyle name="Обычный 4 2 4 2" xfId="268"/>
    <cellStyle name="Обычный 4 2 4 2 10" xfId="34141"/>
    <cellStyle name="Обычный 4 2 4 2 2" xfId="269"/>
    <cellStyle name="Обычный 4 2 4 2 2 2" xfId="672"/>
    <cellStyle name="Обычный 4 2 4 2 2 2 2" xfId="1403"/>
    <cellStyle name="Обычный 4 2 4 2 2 2 2 2" xfId="2812"/>
    <cellStyle name="Обычный 4 2 4 2 2 2 2 2 2" xfId="7036"/>
    <cellStyle name="Обычный 4 2 4 2 2 2 2 2 2 2" xfId="15484"/>
    <cellStyle name="Обычный 4 2 4 2 2 2 2 2 2 2 2" xfId="32381"/>
    <cellStyle name="Обычный 4 2 4 2 2 2 2 2 2 3" xfId="23933"/>
    <cellStyle name="Обычный 4 2 4 2 2 2 2 2 3" xfId="11260"/>
    <cellStyle name="Обычный 4 2 4 2 2 2 2 2 3 2" xfId="28157"/>
    <cellStyle name="Обычный 4 2 4 2 2 2 2 2 4" xfId="19709"/>
    <cellStyle name="Обычный 4 2 4 2 2 2 2 3" xfId="4220"/>
    <cellStyle name="Обычный 4 2 4 2 2 2 2 3 2" xfId="8444"/>
    <cellStyle name="Обычный 4 2 4 2 2 2 2 3 2 2" xfId="16892"/>
    <cellStyle name="Обычный 4 2 4 2 2 2 2 3 2 2 2" xfId="33789"/>
    <cellStyle name="Обычный 4 2 4 2 2 2 2 3 2 3" xfId="25341"/>
    <cellStyle name="Обычный 4 2 4 2 2 2 2 3 3" xfId="12668"/>
    <cellStyle name="Обычный 4 2 4 2 2 2 2 3 3 2" xfId="29565"/>
    <cellStyle name="Обычный 4 2 4 2 2 2 2 3 4" xfId="21117"/>
    <cellStyle name="Обычный 4 2 4 2 2 2 2 4" xfId="5628"/>
    <cellStyle name="Обычный 4 2 4 2 2 2 2 4 2" xfId="14076"/>
    <cellStyle name="Обычный 4 2 4 2 2 2 2 4 2 2" xfId="30973"/>
    <cellStyle name="Обычный 4 2 4 2 2 2 2 4 3" xfId="22525"/>
    <cellStyle name="Обычный 4 2 4 2 2 2 2 5" xfId="9852"/>
    <cellStyle name="Обычный 4 2 4 2 2 2 2 5 2" xfId="26749"/>
    <cellStyle name="Обычный 4 2 4 2 2 2 2 6" xfId="18301"/>
    <cellStyle name="Обычный 4 2 4 2 2 2 3" xfId="2108"/>
    <cellStyle name="Обычный 4 2 4 2 2 2 3 2" xfId="6332"/>
    <cellStyle name="Обычный 4 2 4 2 2 2 3 2 2" xfId="14780"/>
    <cellStyle name="Обычный 4 2 4 2 2 2 3 2 2 2" xfId="31677"/>
    <cellStyle name="Обычный 4 2 4 2 2 2 3 2 3" xfId="23229"/>
    <cellStyle name="Обычный 4 2 4 2 2 2 3 3" xfId="10556"/>
    <cellStyle name="Обычный 4 2 4 2 2 2 3 3 2" xfId="27453"/>
    <cellStyle name="Обычный 4 2 4 2 2 2 3 4" xfId="19005"/>
    <cellStyle name="Обычный 4 2 4 2 2 2 4" xfId="3516"/>
    <cellStyle name="Обычный 4 2 4 2 2 2 4 2" xfId="7740"/>
    <cellStyle name="Обычный 4 2 4 2 2 2 4 2 2" xfId="16188"/>
    <cellStyle name="Обычный 4 2 4 2 2 2 4 2 2 2" xfId="33085"/>
    <cellStyle name="Обычный 4 2 4 2 2 2 4 2 3" xfId="24637"/>
    <cellStyle name="Обычный 4 2 4 2 2 2 4 3" xfId="11964"/>
    <cellStyle name="Обычный 4 2 4 2 2 2 4 3 2" xfId="28861"/>
    <cellStyle name="Обычный 4 2 4 2 2 2 4 4" xfId="20413"/>
    <cellStyle name="Обычный 4 2 4 2 2 2 5" xfId="4924"/>
    <cellStyle name="Обычный 4 2 4 2 2 2 5 2" xfId="13372"/>
    <cellStyle name="Обычный 4 2 4 2 2 2 5 2 2" xfId="30269"/>
    <cellStyle name="Обычный 4 2 4 2 2 2 5 3" xfId="21821"/>
    <cellStyle name="Обычный 4 2 4 2 2 2 6" xfId="9148"/>
    <cellStyle name="Обычный 4 2 4 2 2 2 6 2" xfId="26045"/>
    <cellStyle name="Обычный 4 2 4 2 2 2 7" xfId="17597"/>
    <cellStyle name="Обычный 4 2 4 2 2 2 8" xfId="34494"/>
    <cellStyle name="Обычный 4 2 4 2 2 3" xfId="1051"/>
    <cellStyle name="Обычный 4 2 4 2 2 3 2" xfId="2460"/>
    <cellStyle name="Обычный 4 2 4 2 2 3 2 2" xfId="6684"/>
    <cellStyle name="Обычный 4 2 4 2 2 3 2 2 2" xfId="15132"/>
    <cellStyle name="Обычный 4 2 4 2 2 3 2 2 2 2" xfId="32029"/>
    <cellStyle name="Обычный 4 2 4 2 2 3 2 2 3" xfId="23581"/>
    <cellStyle name="Обычный 4 2 4 2 2 3 2 3" xfId="10908"/>
    <cellStyle name="Обычный 4 2 4 2 2 3 2 3 2" xfId="27805"/>
    <cellStyle name="Обычный 4 2 4 2 2 3 2 4" xfId="19357"/>
    <cellStyle name="Обычный 4 2 4 2 2 3 3" xfId="3868"/>
    <cellStyle name="Обычный 4 2 4 2 2 3 3 2" xfId="8092"/>
    <cellStyle name="Обычный 4 2 4 2 2 3 3 2 2" xfId="16540"/>
    <cellStyle name="Обычный 4 2 4 2 2 3 3 2 2 2" xfId="33437"/>
    <cellStyle name="Обычный 4 2 4 2 2 3 3 2 3" xfId="24989"/>
    <cellStyle name="Обычный 4 2 4 2 2 3 3 3" xfId="12316"/>
    <cellStyle name="Обычный 4 2 4 2 2 3 3 3 2" xfId="29213"/>
    <cellStyle name="Обычный 4 2 4 2 2 3 3 4" xfId="20765"/>
    <cellStyle name="Обычный 4 2 4 2 2 3 4" xfId="5276"/>
    <cellStyle name="Обычный 4 2 4 2 2 3 4 2" xfId="13724"/>
    <cellStyle name="Обычный 4 2 4 2 2 3 4 2 2" xfId="30621"/>
    <cellStyle name="Обычный 4 2 4 2 2 3 4 3" xfId="22173"/>
    <cellStyle name="Обычный 4 2 4 2 2 3 5" xfId="9500"/>
    <cellStyle name="Обычный 4 2 4 2 2 3 5 2" xfId="26397"/>
    <cellStyle name="Обычный 4 2 4 2 2 3 6" xfId="17949"/>
    <cellStyle name="Обычный 4 2 4 2 2 4" xfId="1756"/>
    <cellStyle name="Обычный 4 2 4 2 2 4 2" xfId="5980"/>
    <cellStyle name="Обычный 4 2 4 2 2 4 2 2" xfId="14428"/>
    <cellStyle name="Обычный 4 2 4 2 2 4 2 2 2" xfId="31325"/>
    <cellStyle name="Обычный 4 2 4 2 2 4 2 3" xfId="22877"/>
    <cellStyle name="Обычный 4 2 4 2 2 4 3" xfId="10204"/>
    <cellStyle name="Обычный 4 2 4 2 2 4 3 2" xfId="27101"/>
    <cellStyle name="Обычный 4 2 4 2 2 4 4" xfId="18653"/>
    <cellStyle name="Обычный 4 2 4 2 2 5" xfId="3164"/>
    <cellStyle name="Обычный 4 2 4 2 2 5 2" xfId="7388"/>
    <cellStyle name="Обычный 4 2 4 2 2 5 2 2" xfId="15836"/>
    <cellStyle name="Обычный 4 2 4 2 2 5 2 2 2" xfId="32733"/>
    <cellStyle name="Обычный 4 2 4 2 2 5 2 3" xfId="24285"/>
    <cellStyle name="Обычный 4 2 4 2 2 5 3" xfId="11612"/>
    <cellStyle name="Обычный 4 2 4 2 2 5 3 2" xfId="28509"/>
    <cellStyle name="Обычный 4 2 4 2 2 5 4" xfId="20061"/>
    <cellStyle name="Обычный 4 2 4 2 2 6" xfId="4572"/>
    <cellStyle name="Обычный 4 2 4 2 2 6 2" xfId="13020"/>
    <cellStyle name="Обычный 4 2 4 2 2 6 2 2" xfId="29917"/>
    <cellStyle name="Обычный 4 2 4 2 2 6 3" xfId="21469"/>
    <cellStyle name="Обычный 4 2 4 2 2 7" xfId="8796"/>
    <cellStyle name="Обычный 4 2 4 2 2 7 2" xfId="25693"/>
    <cellStyle name="Обычный 4 2 4 2 2 8" xfId="17245"/>
    <cellStyle name="Обычный 4 2 4 2 2 9" xfId="34142"/>
    <cellStyle name="Обычный 4 2 4 2 3" xfId="671"/>
    <cellStyle name="Обычный 4 2 4 2 3 2" xfId="1402"/>
    <cellStyle name="Обычный 4 2 4 2 3 2 2" xfId="2811"/>
    <cellStyle name="Обычный 4 2 4 2 3 2 2 2" xfId="7035"/>
    <cellStyle name="Обычный 4 2 4 2 3 2 2 2 2" xfId="15483"/>
    <cellStyle name="Обычный 4 2 4 2 3 2 2 2 2 2" xfId="32380"/>
    <cellStyle name="Обычный 4 2 4 2 3 2 2 2 3" xfId="23932"/>
    <cellStyle name="Обычный 4 2 4 2 3 2 2 3" xfId="11259"/>
    <cellStyle name="Обычный 4 2 4 2 3 2 2 3 2" xfId="28156"/>
    <cellStyle name="Обычный 4 2 4 2 3 2 2 4" xfId="19708"/>
    <cellStyle name="Обычный 4 2 4 2 3 2 3" xfId="4219"/>
    <cellStyle name="Обычный 4 2 4 2 3 2 3 2" xfId="8443"/>
    <cellStyle name="Обычный 4 2 4 2 3 2 3 2 2" xfId="16891"/>
    <cellStyle name="Обычный 4 2 4 2 3 2 3 2 2 2" xfId="33788"/>
    <cellStyle name="Обычный 4 2 4 2 3 2 3 2 3" xfId="25340"/>
    <cellStyle name="Обычный 4 2 4 2 3 2 3 3" xfId="12667"/>
    <cellStyle name="Обычный 4 2 4 2 3 2 3 3 2" xfId="29564"/>
    <cellStyle name="Обычный 4 2 4 2 3 2 3 4" xfId="21116"/>
    <cellStyle name="Обычный 4 2 4 2 3 2 4" xfId="5627"/>
    <cellStyle name="Обычный 4 2 4 2 3 2 4 2" xfId="14075"/>
    <cellStyle name="Обычный 4 2 4 2 3 2 4 2 2" xfId="30972"/>
    <cellStyle name="Обычный 4 2 4 2 3 2 4 3" xfId="22524"/>
    <cellStyle name="Обычный 4 2 4 2 3 2 5" xfId="9851"/>
    <cellStyle name="Обычный 4 2 4 2 3 2 5 2" xfId="26748"/>
    <cellStyle name="Обычный 4 2 4 2 3 2 6" xfId="18300"/>
    <cellStyle name="Обычный 4 2 4 2 3 3" xfId="2107"/>
    <cellStyle name="Обычный 4 2 4 2 3 3 2" xfId="6331"/>
    <cellStyle name="Обычный 4 2 4 2 3 3 2 2" xfId="14779"/>
    <cellStyle name="Обычный 4 2 4 2 3 3 2 2 2" xfId="31676"/>
    <cellStyle name="Обычный 4 2 4 2 3 3 2 3" xfId="23228"/>
    <cellStyle name="Обычный 4 2 4 2 3 3 3" xfId="10555"/>
    <cellStyle name="Обычный 4 2 4 2 3 3 3 2" xfId="27452"/>
    <cellStyle name="Обычный 4 2 4 2 3 3 4" xfId="19004"/>
    <cellStyle name="Обычный 4 2 4 2 3 4" xfId="3515"/>
    <cellStyle name="Обычный 4 2 4 2 3 4 2" xfId="7739"/>
    <cellStyle name="Обычный 4 2 4 2 3 4 2 2" xfId="16187"/>
    <cellStyle name="Обычный 4 2 4 2 3 4 2 2 2" xfId="33084"/>
    <cellStyle name="Обычный 4 2 4 2 3 4 2 3" xfId="24636"/>
    <cellStyle name="Обычный 4 2 4 2 3 4 3" xfId="11963"/>
    <cellStyle name="Обычный 4 2 4 2 3 4 3 2" xfId="28860"/>
    <cellStyle name="Обычный 4 2 4 2 3 4 4" xfId="20412"/>
    <cellStyle name="Обычный 4 2 4 2 3 5" xfId="4923"/>
    <cellStyle name="Обычный 4 2 4 2 3 5 2" xfId="13371"/>
    <cellStyle name="Обычный 4 2 4 2 3 5 2 2" xfId="30268"/>
    <cellStyle name="Обычный 4 2 4 2 3 5 3" xfId="21820"/>
    <cellStyle name="Обычный 4 2 4 2 3 6" xfId="9147"/>
    <cellStyle name="Обычный 4 2 4 2 3 6 2" xfId="26044"/>
    <cellStyle name="Обычный 4 2 4 2 3 7" xfId="17596"/>
    <cellStyle name="Обычный 4 2 4 2 3 8" xfId="34493"/>
    <cellStyle name="Обычный 4 2 4 2 4" xfId="1050"/>
    <cellStyle name="Обычный 4 2 4 2 4 2" xfId="2459"/>
    <cellStyle name="Обычный 4 2 4 2 4 2 2" xfId="6683"/>
    <cellStyle name="Обычный 4 2 4 2 4 2 2 2" xfId="15131"/>
    <cellStyle name="Обычный 4 2 4 2 4 2 2 2 2" xfId="32028"/>
    <cellStyle name="Обычный 4 2 4 2 4 2 2 3" xfId="23580"/>
    <cellStyle name="Обычный 4 2 4 2 4 2 3" xfId="10907"/>
    <cellStyle name="Обычный 4 2 4 2 4 2 3 2" xfId="27804"/>
    <cellStyle name="Обычный 4 2 4 2 4 2 4" xfId="19356"/>
    <cellStyle name="Обычный 4 2 4 2 4 3" xfId="3867"/>
    <cellStyle name="Обычный 4 2 4 2 4 3 2" xfId="8091"/>
    <cellStyle name="Обычный 4 2 4 2 4 3 2 2" xfId="16539"/>
    <cellStyle name="Обычный 4 2 4 2 4 3 2 2 2" xfId="33436"/>
    <cellStyle name="Обычный 4 2 4 2 4 3 2 3" xfId="24988"/>
    <cellStyle name="Обычный 4 2 4 2 4 3 3" xfId="12315"/>
    <cellStyle name="Обычный 4 2 4 2 4 3 3 2" xfId="29212"/>
    <cellStyle name="Обычный 4 2 4 2 4 3 4" xfId="20764"/>
    <cellStyle name="Обычный 4 2 4 2 4 4" xfId="5275"/>
    <cellStyle name="Обычный 4 2 4 2 4 4 2" xfId="13723"/>
    <cellStyle name="Обычный 4 2 4 2 4 4 2 2" xfId="30620"/>
    <cellStyle name="Обычный 4 2 4 2 4 4 3" xfId="22172"/>
    <cellStyle name="Обычный 4 2 4 2 4 5" xfId="9499"/>
    <cellStyle name="Обычный 4 2 4 2 4 5 2" xfId="26396"/>
    <cellStyle name="Обычный 4 2 4 2 4 6" xfId="17948"/>
    <cellStyle name="Обычный 4 2 4 2 5" xfId="1755"/>
    <cellStyle name="Обычный 4 2 4 2 5 2" xfId="5979"/>
    <cellStyle name="Обычный 4 2 4 2 5 2 2" xfId="14427"/>
    <cellStyle name="Обычный 4 2 4 2 5 2 2 2" xfId="31324"/>
    <cellStyle name="Обычный 4 2 4 2 5 2 3" xfId="22876"/>
    <cellStyle name="Обычный 4 2 4 2 5 3" xfId="10203"/>
    <cellStyle name="Обычный 4 2 4 2 5 3 2" xfId="27100"/>
    <cellStyle name="Обычный 4 2 4 2 5 4" xfId="18652"/>
    <cellStyle name="Обычный 4 2 4 2 6" xfId="3163"/>
    <cellStyle name="Обычный 4 2 4 2 6 2" xfId="7387"/>
    <cellStyle name="Обычный 4 2 4 2 6 2 2" xfId="15835"/>
    <cellStyle name="Обычный 4 2 4 2 6 2 2 2" xfId="32732"/>
    <cellStyle name="Обычный 4 2 4 2 6 2 3" xfId="24284"/>
    <cellStyle name="Обычный 4 2 4 2 6 3" xfId="11611"/>
    <cellStyle name="Обычный 4 2 4 2 6 3 2" xfId="28508"/>
    <cellStyle name="Обычный 4 2 4 2 6 4" xfId="20060"/>
    <cellStyle name="Обычный 4 2 4 2 7" xfId="4571"/>
    <cellStyle name="Обычный 4 2 4 2 7 2" xfId="13019"/>
    <cellStyle name="Обычный 4 2 4 2 7 2 2" xfId="29916"/>
    <cellStyle name="Обычный 4 2 4 2 7 3" xfId="21468"/>
    <cellStyle name="Обычный 4 2 4 2 8" xfId="8795"/>
    <cellStyle name="Обычный 4 2 4 2 8 2" xfId="25692"/>
    <cellStyle name="Обычный 4 2 4 2 9" xfId="17244"/>
    <cellStyle name="Обычный 4 2 4 3" xfId="270"/>
    <cellStyle name="Обычный 4 2 4 3 2" xfId="673"/>
    <cellStyle name="Обычный 4 2 4 3 2 2" xfId="1404"/>
    <cellStyle name="Обычный 4 2 4 3 2 2 2" xfId="2813"/>
    <cellStyle name="Обычный 4 2 4 3 2 2 2 2" xfId="7037"/>
    <cellStyle name="Обычный 4 2 4 3 2 2 2 2 2" xfId="15485"/>
    <cellStyle name="Обычный 4 2 4 3 2 2 2 2 2 2" xfId="32382"/>
    <cellStyle name="Обычный 4 2 4 3 2 2 2 2 3" xfId="23934"/>
    <cellStyle name="Обычный 4 2 4 3 2 2 2 3" xfId="11261"/>
    <cellStyle name="Обычный 4 2 4 3 2 2 2 3 2" xfId="28158"/>
    <cellStyle name="Обычный 4 2 4 3 2 2 2 4" xfId="19710"/>
    <cellStyle name="Обычный 4 2 4 3 2 2 3" xfId="4221"/>
    <cellStyle name="Обычный 4 2 4 3 2 2 3 2" xfId="8445"/>
    <cellStyle name="Обычный 4 2 4 3 2 2 3 2 2" xfId="16893"/>
    <cellStyle name="Обычный 4 2 4 3 2 2 3 2 2 2" xfId="33790"/>
    <cellStyle name="Обычный 4 2 4 3 2 2 3 2 3" xfId="25342"/>
    <cellStyle name="Обычный 4 2 4 3 2 2 3 3" xfId="12669"/>
    <cellStyle name="Обычный 4 2 4 3 2 2 3 3 2" xfId="29566"/>
    <cellStyle name="Обычный 4 2 4 3 2 2 3 4" xfId="21118"/>
    <cellStyle name="Обычный 4 2 4 3 2 2 4" xfId="5629"/>
    <cellStyle name="Обычный 4 2 4 3 2 2 4 2" xfId="14077"/>
    <cellStyle name="Обычный 4 2 4 3 2 2 4 2 2" xfId="30974"/>
    <cellStyle name="Обычный 4 2 4 3 2 2 4 3" xfId="22526"/>
    <cellStyle name="Обычный 4 2 4 3 2 2 5" xfId="9853"/>
    <cellStyle name="Обычный 4 2 4 3 2 2 5 2" xfId="26750"/>
    <cellStyle name="Обычный 4 2 4 3 2 2 6" xfId="18302"/>
    <cellStyle name="Обычный 4 2 4 3 2 3" xfId="2109"/>
    <cellStyle name="Обычный 4 2 4 3 2 3 2" xfId="6333"/>
    <cellStyle name="Обычный 4 2 4 3 2 3 2 2" xfId="14781"/>
    <cellStyle name="Обычный 4 2 4 3 2 3 2 2 2" xfId="31678"/>
    <cellStyle name="Обычный 4 2 4 3 2 3 2 3" xfId="23230"/>
    <cellStyle name="Обычный 4 2 4 3 2 3 3" xfId="10557"/>
    <cellStyle name="Обычный 4 2 4 3 2 3 3 2" xfId="27454"/>
    <cellStyle name="Обычный 4 2 4 3 2 3 4" xfId="19006"/>
    <cellStyle name="Обычный 4 2 4 3 2 4" xfId="3517"/>
    <cellStyle name="Обычный 4 2 4 3 2 4 2" xfId="7741"/>
    <cellStyle name="Обычный 4 2 4 3 2 4 2 2" xfId="16189"/>
    <cellStyle name="Обычный 4 2 4 3 2 4 2 2 2" xfId="33086"/>
    <cellStyle name="Обычный 4 2 4 3 2 4 2 3" xfId="24638"/>
    <cellStyle name="Обычный 4 2 4 3 2 4 3" xfId="11965"/>
    <cellStyle name="Обычный 4 2 4 3 2 4 3 2" xfId="28862"/>
    <cellStyle name="Обычный 4 2 4 3 2 4 4" xfId="20414"/>
    <cellStyle name="Обычный 4 2 4 3 2 5" xfId="4925"/>
    <cellStyle name="Обычный 4 2 4 3 2 5 2" xfId="13373"/>
    <cellStyle name="Обычный 4 2 4 3 2 5 2 2" xfId="30270"/>
    <cellStyle name="Обычный 4 2 4 3 2 5 3" xfId="21822"/>
    <cellStyle name="Обычный 4 2 4 3 2 6" xfId="9149"/>
    <cellStyle name="Обычный 4 2 4 3 2 6 2" xfId="26046"/>
    <cellStyle name="Обычный 4 2 4 3 2 7" xfId="17598"/>
    <cellStyle name="Обычный 4 2 4 3 2 8" xfId="34495"/>
    <cellStyle name="Обычный 4 2 4 3 3" xfId="1052"/>
    <cellStyle name="Обычный 4 2 4 3 3 2" xfId="2461"/>
    <cellStyle name="Обычный 4 2 4 3 3 2 2" xfId="6685"/>
    <cellStyle name="Обычный 4 2 4 3 3 2 2 2" xfId="15133"/>
    <cellStyle name="Обычный 4 2 4 3 3 2 2 2 2" xfId="32030"/>
    <cellStyle name="Обычный 4 2 4 3 3 2 2 3" xfId="23582"/>
    <cellStyle name="Обычный 4 2 4 3 3 2 3" xfId="10909"/>
    <cellStyle name="Обычный 4 2 4 3 3 2 3 2" xfId="27806"/>
    <cellStyle name="Обычный 4 2 4 3 3 2 4" xfId="19358"/>
    <cellStyle name="Обычный 4 2 4 3 3 3" xfId="3869"/>
    <cellStyle name="Обычный 4 2 4 3 3 3 2" xfId="8093"/>
    <cellStyle name="Обычный 4 2 4 3 3 3 2 2" xfId="16541"/>
    <cellStyle name="Обычный 4 2 4 3 3 3 2 2 2" xfId="33438"/>
    <cellStyle name="Обычный 4 2 4 3 3 3 2 3" xfId="24990"/>
    <cellStyle name="Обычный 4 2 4 3 3 3 3" xfId="12317"/>
    <cellStyle name="Обычный 4 2 4 3 3 3 3 2" xfId="29214"/>
    <cellStyle name="Обычный 4 2 4 3 3 3 4" xfId="20766"/>
    <cellStyle name="Обычный 4 2 4 3 3 4" xfId="5277"/>
    <cellStyle name="Обычный 4 2 4 3 3 4 2" xfId="13725"/>
    <cellStyle name="Обычный 4 2 4 3 3 4 2 2" xfId="30622"/>
    <cellStyle name="Обычный 4 2 4 3 3 4 3" xfId="22174"/>
    <cellStyle name="Обычный 4 2 4 3 3 5" xfId="9501"/>
    <cellStyle name="Обычный 4 2 4 3 3 5 2" xfId="26398"/>
    <cellStyle name="Обычный 4 2 4 3 3 6" xfId="17950"/>
    <cellStyle name="Обычный 4 2 4 3 4" xfId="1757"/>
    <cellStyle name="Обычный 4 2 4 3 4 2" xfId="5981"/>
    <cellStyle name="Обычный 4 2 4 3 4 2 2" xfId="14429"/>
    <cellStyle name="Обычный 4 2 4 3 4 2 2 2" xfId="31326"/>
    <cellStyle name="Обычный 4 2 4 3 4 2 3" xfId="22878"/>
    <cellStyle name="Обычный 4 2 4 3 4 3" xfId="10205"/>
    <cellStyle name="Обычный 4 2 4 3 4 3 2" xfId="27102"/>
    <cellStyle name="Обычный 4 2 4 3 4 4" xfId="18654"/>
    <cellStyle name="Обычный 4 2 4 3 5" xfId="3165"/>
    <cellStyle name="Обычный 4 2 4 3 5 2" xfId="7389"/>
    <cellStyle name="Обычный 4 2 4 3 5 2 2" xfId="15837"/>
    <cellStyle name="Обычный 4 2 4 3 5 2 2 2" xfId="32734"/>
    <cellStyle name="Обычный 4 2 4 3 5 2 3" xfId="24286"/>
    <cellStyle name="Обычный 4 2 4 3 5 3" xfId="11613"/>
    <cellStyle name="Обычный 4 2 4 3 5 3 2" xfId="28510"/>
    <cellStyle name="Обычный 4 2 4 3 5 4" xfId="20062"/>
    <cellStyle name="Обычный 4 2 4 3 6" xfId="4573"/>
    <cellStyle name="Обычный 4 2 4 3 6 2" xfId="13021"/>
    <cellStyle name="Обычный 4 2 4 3 6 2 2" xfId="29918"/>
    <cellStyle name="Обычный 4 2 4 3 6 3" xfId="21470"/>
    <cellStyle name="Обычный 4 2 4 3 7" xfId="8797"/>
    <cellStyle name="Обычный 4 2 4 3 7 2" xfId="25694"/>
    <cellStyle name="Обычный 4 2 4 3 8" xfId="17246"/>
    <cellStyle name="Обычный 4 2 4 3 9" xfId="34143"/>
    <cellStyle name="Обычный 4 2 4 4" xfId="670"/>
    <cellStyle name="Обычный 4 2 4 4 2" xfId="1401"/>
    <cellStyle name="Обычный 4 2 4 4 2 2" xfId="2810"/>
    <cellStyle name="Обычный 4 2 4 4 2 2 2" xfId="7034"/>
    <cellStyle name="Обычный 4 2 4 4 2 2 2 2" xfId="15482"/>
    <cellStyle name="Обычный 4 2 4 4 2 2 2 2 2" xfId="32379"/>
    <cellStyle name="Обычный 4 2 4 4 2 2 2 3" xfId="23931"/>
    <cellStyle name="Обычный 4 2 4 4 2 2 3" xfId="11258"/>
    <cellStyle name="Обычный 4 2 4 4 2 2 3 2" xfId="28155"/>
    <cellStyle name="Обычный 4 2 4 4 2 2 4" xfId="19707"/>
    <cellStyle name="Обычный 4 2 4 4 2 3" xfId="4218"/>
    <cellStyle name="Обычный 4 2 4 4 2 3 2" xfId="8442"/>
    <cellStyle name="Обычный 4 2 4 4 2 3 2 2" xfId="16890"/>
    <cellStyle name="Обычный 4 2 4 4 2 3 2 2 2" xfId="33787"/>
    <cellStyle name="Обычный 4 2 4 4 2 3 2 3" xfId="25339"/>
    <cellStyle name="Обычный 4 2 4 4 2 3 3" xfId="12666"/>
    <cellStyle name="Обычный 4 2 4 4 2 3 3 2" xfId="29563"/>
    <cellStyle name="Обычный 4 2 4 4 2 3 4" xfId="21115"/>
    <cellStyle name="Обычный 4 2 4 4 2 4" xfId="5626"/>
    <cellStyle name="Обычный 4 2 4 4 2 4 2" xfId="14074"/>
    <cellStyle name="Обычный 4 2 4 4 2 4 2 2" xfId="30971"/>
    <cellStyle name="Обычный 4 2 4 4 2 4 3" xfId="22523"/>
    <cellStyle name="Обычный 4 2 4 4 2 5" xfId="9850"/>
    <cellStyle name="Обычный 4 2 4 4 2 5 2" xfId="26747"/>
    <cellStyle name="Обычный 4 2 4 4 2 6" xfId="18299"/>
    <cellStyle name="Обычный 4 2 4 4 3" xfId="2106"/>
    <cellStyle name="Обычный 4 2 4 4 3 2" xfId="6330"/>
    <cellStyle name="Обычный 4 2 4 4 3 2 2" xfId="14778"/>
    <cellStyle name="Обычный 4 2 4 4 3 2 2 2" xfId="31675"/>
    <cellStyle name="Обычный 4 2 4 4 3 2 3" xfId="23227"/>
    <cellStyle name="Обычный 4 2 4 4 3 3" xfId="10554"/>
    <cellStyle name="Обычный 4 2 4 4 3 3 2" xfId="27451"/>
    <cellStyle name="Обычный 4 2 4 4 3 4" xfId="19003"/>
    <cellStyle name="Обычный 4 2 4 4 4" xfId="3514"/>
    <cellStyle name="Обычный 4 2 4 4 4 2" xfId="7738"/>
    <cellStyle name="Обычный 4 2 4 4 4 2 2" xfId="16186"/>
    <cellStyle name="Обычный 4 2 4 4 4 2 2 2" xfId="33083"/>
    <cellStyle name="Обычный 4 2 4 4 4 2 3" xfId="24635"/>
    <cellStyle name="Обычный 4 2 4 4 4 3" xfId="11962"/>
    <cellStyle name="Обычный 4 2 4 4 4 3 2" xfId="28859"/>
    <cellStyle name="Обычный 4 2 4 4 4 4" xfId="20411"/>
    <cellStyle name="Обычный 4 2 4 4 5" xfId="4922"/>
    <cellStyle name="Обычный 4 2 4 4 5 2" xfId="13370"/>
    <cellStyle name="Обычный 4 2 4 4 5 2 2" xfId="30267"/>
    <cellStyle name="Обычный 4 2 4 4 5 3" xfId="21819"/>
    <cellStyle name="Обычный 4 2 4 4 6" xfId="9146"/>
    <cellStyle name="Обычный 4 2 4 4 6 2" xfId="26043"/>
    <cellStyle name="Обычный 4 2 4 4 7" xfId="17595"/>
    <cellStyle name="Обычный 4 2 4 4 8" xfId="34492"/>
    <cellStyle name="Обычный 4 2 4 5" xfId="1049"/>
    <cellStyle name="Обычный 4 2 4 5 2" xfId="2458"/>
    <cellStyle name="Обычный 4 2 4 5 2 2" xfId="6682"/>
    <cellStyle name="Обычный 4 2 4 5 2 2 2" xfId="15130"/>
    <cellStyle name="Обычный 4 2 4 5 2 2 2 2" xfId="32027"/>
    <cellStyle name="Обычный 4 2 4 5 2 2 3" xfId="23579"/>
    <cellStyle name="Обычный 4 2 4 5 2 3" xfId="10906"/>
    <cellStyle name="Обычный 4 2 4 5 2 3 2" xfId="27803"/>
    <cellStyle name="Обычный 4 2 4 5 2 4" xfId="19355"/>
    <cellStyle name="Обычный 4 2 4 5 3" xfId="3866"/>
    <cellStyle name="Обычный 4 2 4 5 3 2" xfId="8090"/>
    <cellStyle name="Обычный 4 2 4 5 3 2 2" xfId="16538"/>
    <cellStyle name="Обычный 4 2 4 5 3 2 2 2" xfId="33435"/>
    <cellStyle name="Обычный 4 2 4 5 3 2 3" xfId="24987"/>
    <cellStyle name="Обычный 4 2 4 5 3 3" xfId="12314"/>
    <cellStyle name="Обычный 4 2 4 5 3 3 2" xfId="29211"/>
    <cellStyle name="Обычный 4 2 4 5 3 4" xfId="20763"/>
    <cellStyle name="Обычный 4 2 4 5 4" xfId="5274"/>
    <cellStyle name="Обычный 4 2 4 5 4 2" xfId="13722"/>
    <cellStyle name="Обычный 4 2 4 5 4 2 2" xfId="30619"/>
    <cellStyle name="Обычный 4 2 4 5 4 3" xfId="22171"/>
    <cellStyle name="Обычный 4 2 4 5 5" xfId="9498"/>
    <cellStyle name="Обычный 4 2 4 5 5 2" xfId="26395"/>
    <cellStyle name="Обычный 4 2 4 5 6" xfId="17947"/>
    <cellStyle name="Обычный 4 2 4 6" xfId="1754"/>
    <cellStyle name="Обычный 4 2 4 6 2" xfId="5978"/>
    <cellStyle name="Обычный 4 2 4 6 2 2" xfId="14426"/>
    <cellStyle name="Обычный 4 2 4 6 2 2 2" xfId="31323"/>
    <cellStyle name="Обычный 4 2 4 6 2 3" xfId="22875"/>
    <cellStyle name="Обычный 4 2 4 6 3" xfId="10202"/>
    <cellStyle name="Обычный 4 2 4 6 3 2" xfId="27099"/>
    <cellStyle name="Обычный 4 2 4 6 4" xfId="18651"/>
    <cellStyle name="Обычный 4 2 4 7" xfId="3162"/>
    <cellStyle name="Обычный 4 2 4 7 2" xfId="7386"/>
    <cellStyle name="Обычный 4 2 4 7 2 2" xfId="15834"/>
    <cellStyle name="Обычный 4 2 4 7 2 2 2" xfId="32731"/>
    <cellStyle name="Обычный 4 2 4 7 2 3" xfId="24283"/>
    <cellStyle name="Обычный 4 2 4 7 3" xfId="11610"/>
    <cellStyle name="Обычный 4 2 4 7 3 2" xfId="28507"/>
    <cellStyle name="Обычный 4 2 4 7 4" xfId="20059"/>
    <cellStyle name="Обычный 4 2 4 8" xfId="4570"/>
    <cellStyle name="Обычный 4 2 4 8 2" xfId="13018"/>
    <cellStyle name="Обычный 4 2 4 8 2 2" xfId="29915"/>
    <cellStyle name="Обычный 4 2 4 8 3" xfId="21467"/>
    <cellStyle name="Обычный 4 2 4 9" xfId="8794"/>
    <cellStyle name="Обычный 4 2 4 9 2" xfId="25691"/>
    <cellStyle name="Обычный 4 2 5" xfId="271"/>
    <cellStyle name="Обычный 4 2 5 10" xfId="34144"/>
    <cellStyle name="Обычный 4 2 5 2" xfId="272"/>
    <cellStyle name="Обычный 4 2 5 2 2" xfId="675"/>
    <cellStyle name="Обычный 4 2 5 2 2 2" xfId="1406"/>
    <cellStyle name="Обычный 4 2 5 2 2 2 2" xfId="2815"/>
    <cellStyle name="Обычный 4 2 5 2 2 2 2 2" xfId="7039"/>
    <cellStyle name="Обычный 4 2 5 2 2 2 2 2 2" xfId="15487"/>
    <cellStyle name="Обычный 4 2 5 2 2 2 2 2 2 2" xfId="32384"/>
    <cellStyle name="Обычный 4 2 5 2 2 2 2 2 3" xfId="23936"/>
    <cellStyle name="Обычный 4 2 5 2 2 2 2 3" xfId="11263"/>
    <cellStyle name="Обычный 4 2 5 2 2 2 2 3 2" xfId="28160"/>
    <cellStyle name="Обычный 4 2 5 2 2 2 2 4" xfId="19712"/>
    <cellStyle name="Обычный 4 2 5 2 2 2 3" xfId="4223"/>
    <cellStyle name="Обычный 4 2 5 2 2 2 3 2" xfId="8447"/>
    <cellStyle name="Обычный 4 2 5 2 2 2 3 2 2" xfId="16895"/>
    <cellStyle name="Обычный 4 2 5 2 2 2 3 2 2 2" xfId="33792"/>
    <cellStyle name="Обычный 4 2 5 2 2 2 3 2 3" xfId="25344"/>
    <cellStyle name="Обычный 4 2 5 2 2 2 3 3" xfId="12671"/>
    <cellStyle name="Обычный 4 2 5 2 2 2 3 3 2" xfId="29568"/>
    <cellStyle name="Обычный 4 2 5 2 2 2 3 4" xfId="21120"/>
    <cellStyle name="Обычный 4 2 5 2 2 2 4" xfId="5631"/>
    <cellStyle name="Обычный 4 2 5 2 2 2 4 2" xfId="14079"/>
    <cellStyle name="Обычный 4 2 5 2 2 2 4 2 2" xfId="30976"/>
    <cellStyle name="Обычный 4 2 5 2 2 2 4 3" xfId="22528"/>
    <cellStyle name="Обычный 4 2 5 2 2 2 5" xfId="9855"/>
    <cellStyle name="Обычный 4 2 5 2 2 2 5 2" xfId="26752"/>
    <cellStyle name="Обычный 4 2 5 2 2 2 6" xfId="18304"/>
    <cellStyle name="Обычный 4 2 5 2 2 3" xfId="2111"/>
    <cellStyle name="Обычный 4 2 5 2 2 3 2" xfId="6335"/>
    <cellStyle name="Обычный 4 2 5 2 2 3 2 2" xfId="14783"/>
    <cellStyle name="Обычный 4 2 5 2 2 3 2 2 2" xfId="31680"/>
    <cellStyle name="Обычный 4 2 5 2 2 3 2 3" xfId="23232"/>
    <cellStyle name="Обычный 4 2 5 2 2 3 3" xfId="10559"/>
    <cellStyle name="Обычный 4 2 5 2 2 3 3 2" xfId="27456"/>
    <cellStyle name="Обычный 4 2 5 2 2 3 4" xfId="19008"/>
    <cellStyle name="Обычный 4 2 5 2 2 4" xfId="3519"/>
    <cellStyle name="Обычный 4 2 5 2 2 4 2" xfId="7743"/>
    <cellStyle name="Обычный 4 2 5 2 2 4 2 2" xfId="16191"/>
    <cellStyle name="Обычный 4 2 5 2 2 4 2 2 2" xfId="33088"/>
    <cellStyle name="Обычный 4 2 5 2 2 4 2 3" xfId="24640"/>
    <cellStyle name="Обычный 4 2 5 2 2 4 3" xfId="11967"/>
    <cellStyle name="Обычный 4 2 5 2 2 4 3 2" xfId="28864"/>
    <cellStyle name="Обычный 4 2 5 2 2 4 4" xfId="20416"/>
    <cellStyle name="Обычный 4 2 5 2 2 5" xfId="4927"/>
    <cellStyle name="Обычный 4 2 5 2 2 5 2" xfId="13375"/>
    <cellStyle name="Обычный 4 2 5 2 2 5 2 2" xfId="30272"/>
    <cellStyle name="Обычный 4 2 5 2 2 5 3" xfId="21824"/>
    <cellStyle name="Обычный 4 2 5 2 2 6" xfId="9151"/>
    <cellStyle name="Обычный 4 2 5 2 2 6 2" xfId="26048"/>
    <cellStyle name="Обычный 4 2 5 2 2 7" xfId="17600"/>
    <cellStyle name="Обычный 4 2 5 2 2 8" xfId="34497"/>
    <cellStyle name="Обычный 4 2 5 2 3" xfId="1054"/>
    <cellStyle name="Обычный 4 2 5 2 3 2" xfId="2463"/>
    <cellStyle name="Обычный 4 2 5 2 3 2 2" xfId="6687"/>
    <cellStyle name="Обычный 4 2 5 2 3 2 2 2" xfId="15135"/>
    <cellStyle name="Обычный 4 2 5 2 3 2 2 2 2" xfId="32032"/>
    <cellStyle name="Обычный 4 2 5 2 3 2 2 3" xfId="23584"/>
    <cellStyle name="Обычный 4 2 5 2 3 2 3" xfId="10911"/>
    <cellStyle name="Обычный 4 2 5 2 3 2 3 2" xfId="27808"/>
    <cellStyle name="Обычный 4 2 5 2 3 2 4" xfId="19360"/>
    <cellStyle name="Обычный 4 2 5 2 3 3" xfId="3871"/>
    <cellStyle name="Обычный 4 2 5 2 3 3 2" xfId="8095"/>
    <cellStyle name="Обычный 4 2 5 2 3 3 2 2" xfId="16543"/>
    <cellStyle name="Обычный 4 2 5 2 3 3 2 2 2" xfId="33440"/>
    <cellStyle name="Обычный 4 2 5 2 3 3 2 3" xfId="24992"/>
    <cellStyle name="Обычный 4 2 5 2 3 3 3" xfId="12319"/>
    <cellStyle name="Обычный 4 2 5 2 3 3 3 2" xfId="29216"/>
    <cellStyle name="Обычный 4 2 5 2 3 3 4" xfId="20768"/>
    <cellStyle name="Обычный 4 2 5 2 3 4" xfId="5279"/>
    <cellStyle name="Обычный 4 2 5 2 3 4 2" xfId="13727"/>
    <cellStyle name="Обычный 4 2 5 2 3 4 2 2" xfId="30624"/>
    <cellStyle name="Обычный 4 2 5 2 3 4 3" xfId="22176"/>
    <cellStyle name="Обычный 4 2 5 2 3 5" xfId="9503"/>
    <cellStyle name="Обычный 4 2 5 2 3 5 2" xfId="26400"/>
    <cellStyle name="Обычный 4 2 5 2 3 6" xfId="17952"/>
    <cellStyle name="Обычный 4 2 5 2 4" xfId="1759"/>
    <cellStyle name="Обычный 4 2 5 2 4 2" xfId="5983"/>
    <cellStyle name="Обычный 4 2 5 2 4 2 2" xfId="14431"/>
    <cellStyle name="Обычный 4 2 5 2 4 2 2 2" xfId="31328"/>
    <cellStyle name="Обычный 4 2 5 2 4 2 3" xfId="22880"/>
    <cellStyle name="Обычный 4 2 5 2 4 3" xfId="10207"/>
    <cellStyle name="Обычный 4 2 5 2 4 3 2" xfId="27104"/>
    <cellStyle name="Обычный 4 2 5 2 4 4" xfId="18656"/>
    <cellStyle name="Обычный 4 2 5 2 5" xfId="3167"/>
    <cellStyle name="Обычный 4 2 5 2 5 2" xfId="7391"/>
    <cellStyle name="Обычный 4 2 5 2 5 2 2" xfId="15839"/>
    <cellStyle name="Обычный 4 2 5 2 5 2 2 2" xfId="32736"/>
    <cellStyle name="Обычный 4 2 5 2 5 2 3" xfId="24288"/>
    <cellStyle name="Обычный 4 2 5 2 5 3" xfId="11615"/>
    <cellStyle name="Обычный 4 2 5 2 5 3 2" xfId="28512"/>
    <cellStyle name="Обычный 4 2 5 2 5 4" xfId="20064"/>
    <cellStyle name="Обычный 4 2 5 2 6" xfId="4575"/>
    <cellStyle name="Обычный 4 2 5 2 6 2" xfId="13023"/>
    <cellStyle name="Обычный 4 2 5 2 6 2 2" xfId="29920"/>
    <cellStyle name="Обычный 4 2 5 2 6 3" xfId="21472"/>
    <cellStyle name="Обычный 4 2 5 2 7" xfId="8799"/>
    <cellStyle name="Обычный 4 2 5 2 7 2" xfId="25696"/>
    <cellStyle name="Обычный 4 2 5 2 8" xfId="17248"/>
    <cellStyle name="Обычный 4 2 5 2 9" xfId="34145"/>
    <cellStyle name="Обычный 4 2 5 3" xfId="674"/>
    <cellStyle name="Обычный 4 2 5 3 2" xfId="1405"/>
    <cellStyle name="Обычный 4 2 5 3 2 2" xfId="2814"/>
    <cellStyle name="Обычный 4 2 5 3 2 2 2" xfId="7038"/>
    <cellStyle name="Обычный 4 2 5 3 2 2 2 2" xfId="15486"/>
    <cellStyle name="Обычный 4 2 5 3 2 2 2 2 2" xfId="32383"/>
    <cellStyle name="Обычный 4 2 5 3 2 2 2 3" xfId="23935"/>
    <cellStyle name="Обычный 4 2 5 3 2 2 3" xfId="11262"/>
    <cellStyle name="Обычный 4 2 5 3 2 2 3 2" xfId="28159"/>
    <cellStyle name="Обычный 4 2 5 3 2 2 4" xfId="19711"/>
    <cellStyle name="Обычный 4 2 5 3 2 3" xfId="4222"/>
    <cellStyle name="Обычный 4 2 5 3 2 3 2" xfId="8446"/>
    <cellStyle name="Обычный 4 2 5 3 2 3 2 2" xfId="16894"/>
    <cellStyle name="Обычный 4 2 5 3 2 3 2 2 2" xfId="33791"/>
    <cellStyle name="Обычный 4 2 5 3 2 3 2 3" xfId="25343"/>
    <cellStyle name="Обычный 4 2 5 3 2 3 3" xfId="12670"/>
    <cellStyle name="Обычный 4 2 5 3 2 3 3 2" xfId="29567"/>
    <cellStyle name="Обычный 4 2 5 3 2 3 4" xfId="21119"/>
    <cellStyle name="Обычный 4 2 5 3 2 4" xfId="5630"/>
    <cellStyle name="Обычный 4 2 5 3 2 4 2" xfId="14078"/>
    <cellStyle name="Обычный 4 2 5 3 2 4 2 2" xfId="30975"/>
    <cellStyle name="Обычный 4 2 5 3 2 4 3" xfId="22527"/>
    <cellStyle name="Обычный 4 2 5 3 2 5" xfId="9854"/>
    <cellStyle name="Обычный 4 2 5 3 2 5 2" xfId="26751"/>
    <cellStyle name="Обычный 4 2 5 3 2 6" xfId="18303"/>
    <cellStyle name="Обычный 4 2 5 3 3" xfId="2110"/>
    <cellStyle name="Обычный 4 2 5 3 3 2" xfId="6334"/>
    <cellStyle name="Обычный 4 2 5 3 3 2 2" xfId="14782"/>
    <cellStyle name="Обычный 4 2 5 3 3 2 2 2" xfId="31679"/>
    <cellStyle name="Обычный 4 2 5 3 3 2 3" xfId="23231"/>
    <cellStyle name="Обычный 4 2 5 3 3 3" xfId="10558"/>
    <cellStyle name="Обычный 4 2 5 3 3 3 2" xfId="27455"/>
    <cellStyle name="Обычный 4 2 5 3 3 4" xfId="19007"/>
    <cellStyle name="Обычный 4 2 5 3 4" xfId="3518"/>
    <cellStyle name="Обычный 4 2 5 3 4 2" xfId="7742"/>
    <cellStyle name="Обычный 4 2 5 3 4 2 2" xfId="16190"/>
    <cellStyle name="Обычный 4 2 5 3 4 2 2 2" xfId="33087"/>
    <cellStyle name="Обычный 4 2 5 3 4 2 3" xfId="24639"/>
    <cellStyle name="Обычный 4 2 5 3 4 3" xfId="11966"/>
    <cellStyle name="Обычный 4 2 5 3 4 3 2" xfId="28863"/>
    <cellStyle name="Обычный 4 2 5 3 4 4" xfId="20415"/>
    <cellStyle name="Обычный 4 2 5 3 5" xfId="4926"/>
    <cellStyle name="Обычный 4 2 5 3 5 2" xfId="13374"/>
    <cellStyle name="Обычный 4 2 5 3 5 2 2" xfId="30271"/>
    <cellStyle name="Обычный 4 2 5 3 5 3" xfId="21823"/>
    <cellStyle name="Обычный 4 2 5 3 6" xfId="9150"/>
    <cellStyle name="Обычный 4 2 5 3 6 2" xfId="26047"/>
    <cellStyle name="Обычный 4 2 5 3 7" xfId="17599"/>
    <cellStyle name="Обычный 4 2 5 3 8" xfId="34496"/>
    <cellStyle name="Обычный 4 2 5 4" xfId="1053"/>
    <cellStyle name="Обычный 4 2 5 4 2" xfId="2462"/>
    <cellStyle name="Обычный 4 2 5 4 2 2" xfId="6686"/>
    <cellStyle name="Обычный 4 2 5 4 2 2 2" xfId="15134"/>
    <cellStyle name="Обычный 4 2 5 4 2 2 2 2" xfId="32031"/>
    <cellStyle name="Обычный 4 2 5 4 2 2 3" xfId="23583"/>
    <cellStyle name="Обычный 4 2 5 4 2 3" xfId="10910"/>
    <cellStyle name="Обычный 4 2 5 4 2 3 2" xfId="27807"/>
    <cellStyle name="Обычный 4 2 5 4 2 4" xfId="19359"/>
    <cellStyle name="Обычный 4 2 5 4 3" xfId="3870"/>
    <cellStyle name="Обычный 4 2 5 4 3 2" xfId="8094"/>
    <cellStyle name="Обычный 4 2 5 4 3 2 2" xfId="16542"/>
    <cellStyle name="Обычный 4 2 5 4 3 2 2 2" xfId="33439"/>
    <cellStyle name="Обычный 4 2 5 4 3 2 3" xfId="24991"/>
    <cellStyle name="Обычный 4 2 5 4 3 3" xfId="12318"/>
    <cellStyle name="Обычный 4 2 5 4 3 3 2" xfId="29215"/>
    <cellStyle name="Обычный 4 2 5 4 3 4" xfId="20767"/>
    <cellStyle name="Обычный 4 2 5 4 4" xfId="5278"/>
    <cellStyle name="Обычный 4 2 5 4 4 2" xfId="13726"/>
    <cellStyle name="Обычный 4 2 5 4 4 2 2" xfId="30623"/>
    <cellStyle name="Обычный 4 2 5 4 4 3" xfId="22175"/>
    <cellStyle name="Обычный 4 2 5 4 5" xfId="9502"/>
    <cellStyle name="Обычный 4 2 5 4 5 2" xfId="26399"/>
    <cellStyle name="Обычный 4 2 5 4 6" xfId="17951"/>
    <cellStyle name="Обычный 4 2 5 5" xfId="1758"/>
    <cellStyle name="Обычный 4 2 5 5 2" xfId="5982"/>
    <cellStyle name="Обычный 4 2 5 5 2 2" xfId="14430"/>
    <cellStyle name="Обычный 4 2 5 5 2 2 2" xfId="31327"/>
    <cellStyle name="Обычный 4 2 5 5 2 3" xfId="22879"/>
    <cellStyle name="Обычный 4 2 5 5 3" xfId="10206"/>
    <cellStyle name="Обычный 4 2 5 5 3 2" xfId="27103"/>
    <cellStyle name="Обычный 4 2 5 5 4" xfId="18655"/>
    <cellStyle name="Обычный 4 2 5 6" xfId="3166"/>
    <cellStyle name="Обычный 4 2 5 6 2" xfId="7390"/>
    <cellStyle name="Обычный 4 2 5 6 2 2" xfId="15838"/>
    <cellStyle name="Обычный 4 2 5 6 2 2 2" xfId="32735"/>
    <cellStyle name="Обычный 4 2 5 6 2 3" xfId="24287"/>
    <cellStyle name="Обычный 4 2 5 6 3" xfId="11614"/>
    <cellStyle name="Обычный 4 2 5 6 3 2" xfId="28511"/>
    <cellStyle name="Обычный 4 2 5 6 4" xfId="20063"/>
    <cellStyle name="Обычный 4 2 5 7" xfId="4574"/>
    <cellStyle name="Обычный 4 2 5 7 2" xfId="13022"/>
    <cellStyle name="Обычный 4 2 5 7 2 2" xfId="29919"/>
    <cellStyle name="Обычный 4 2 5 7 3" xfId="21471"/>
    <cellStyle name="Обычный 4 2 5 8" xfId="8798"/>
    <cellStyle name="Обычный 4 2 5 8 2" xfId="25695"/>
    <cellStyle name="Обычный 4 2 5 9" xfId="17247"/>
    <cellStyle name="Обычный 4 2 6" xfId="273"/>
    <cellStyle name="Обычный 4 2 6 2" xfId="676"/>
    <cellStyle name="Обычный 4 2 6 2 2" xfId="1407"/>
    <cellStyle name="Обычный 4 2 6 2 2 2" xfId="2816"/>
    <cellStyle name="Обычный 4 2 6 2 2 2 2" xfId="7040"/>
    <cellStyle name="Обычный 4 2 6 2 2 2 2 2" xfId="15488"/>
    <cellStyle name="Обычный 4 2 6 2 2 2 2 2 2" xfId="32385"/>
    <cellStyle name="Обычный 4 2 6 2 2 2 2 3" xfId="23937"/>
    <cellStyle name="Обычный 4 2 6 2 2 2 3" xfId="11264"/>
    <cellStyle name="Обычный 4 2 6 2 2 2 3 2" xfId="28161"/>
    <cellStyle name="Обычный 4 2 6 2 2 2 4" xfId="19713"/>
    <cellStyle name="Обычный 4 2 6 2 2 3" xfId="4224"/>
    <cellStyle name="Обычный 4 2 6 2 2 3 2" xfId="8448"/>
    <cellStyle name="Обычный 4 2 6 2 2 3 2 2" xfId="16896"/>
    <cellStyle name="Обычный 4 2 6 2 2 3 2 2 2" xfId="33793"/>
    <cellStyle name="Обычный 4 2 6 2 2 3 2 3" xfId="25345"/>
    <cellStyle name="Обычный 4 2 6 2 2 3 3" xfId="12672"/>
    <cellStyle name="Обычный 4 2 6 2 2 3 3 2" xfId="29569"/>
    <cellStyle name="Обычный 4 2 6 2 2 3 4" xfId="21121"/>
    <cellStyle name="Обычный 4 2 6 2 2 4" xfId="5632"/>
    <cellStyle name="Обычный 4 2 6 2 2 4 2" xfId="14080"/>
    <cellStyle name="Обычный 4 2 6 2 2 4 2 2" xfId="30977"/>
    <cellStyle name="Обычный 4 2 6 2 2 4 3" xfId="22529"/>
    <cellStyle name="Обычный 4 2 6 2 2 5" xfId="9856"/>
    <cellStyle name="Обычный 4 2 6 2 2 5 2" xfId="26753"/>
    <cellStyle name="Обычный 4 2 6 2 2 6" xfId="18305"/>
    <cellStyle name="Обычный 4 2 6 2 3" xfId="2112"/>
    <cellStyle name="Обычный 4 2 6 2 3 2" xfId="6336"/>
    <cellStyle name="Обычный 4 2 6 2 3 2 2" xfId="14784"/>
    <cellStyle name="Обычный 4 2 6 2 3 2 2 2" xfId="31681"/>
    <cellStyle name="Обычный 4 2 6 2 3 2 3" xfId="23233"/>
    <cellStyle name="Обычный 4 2 6 2 3 3" xfId="10560"/>
    <cellStyle name="Обычный 4 2 6 2 3 3 2" xfId="27457"/>
    <cellStyle name="Обычный 4 2 6 2 3 4" xfId="19009"/>
    <cellStyle name="Обычный 4 2 6 2 4" xfId="3520"/>
    <cellStyle name="Обычный 4 2 6 2 4 2" xfId="7744"/>
    <cellStyle name="Обычный 4 2 6 2 4 2 2" xfId="16192"/>
    <cellStyle name="Обычный 4 2 6 2 4 2 2 2" xfId="33089"/>
    <cellStyle name="Обычный 4 2 6 2 4 2 3" xfId="24641"/>
    <cellStyle name="Обычный 4 2 6 2 4 3" xfId="11968"/>
    <cellStyle name="Обычный 4 2 6 2 4 3 2" xfId="28865"/>
    <cellStyle name="Обычный 4 2 6 2 4 4" xfId="20417"/>
    <cellStyle name="Обычный 4 2 6 2 5" xfId="4928"/>
    <cellStyle name="Обычный 4 2 6 2 5 2" xfId="13376"/>
    <cellStyle name="Обычный 4 2 6 2 5 2 2" xfId="30273"/>
    <cellStyle name="Обычный 4 2 6 2 5 3" xfId="21825"/>
    <cellStyle name="Обычный 4 2 6 2 6" xfId="9152"/>
    <cellStyle name="Обычный 4 2 6 2 6 2" xfId="26049"/>
    <cellStyle name="Обычный 4 2 6 2 7" xfId="17601"/>
    <cellStyle name="Обычный 4 2 6 2 8" xfId="34498"/>
    <cellStyle name="Обычный 4 2 6 3" xfId="1055"/>
    <cellStyle name="Обычный 4 2 6 3 2" xfId="2464"/>
    <cellStyle name="Обычный 4 2 6 3 2 2" xfId="6688"/>
    <cellStyle name="Обычный 4 2 6 3 2 2 2" xfId="15136"/>
    <cellStyle name="Обычный 4 2 6 3 2 2 2 2" xfId="32033"/>
    <cellStyle name="Обычный 4 2 6 3 2 2 3" xfId="23585"/>
    <cellStyle name="Обычный 4 2 6 3 2 3" xfId="10912"/>
    <cellStyle name="Обычный 4 2 6 3 2 3 2" xfId="27809"/>
    <cellStyle name="Обычный 4 2 6 3 2 4" xfId="19361"/>
    <cellStyle name="Обычный 4 2 6 3 3" xfId="3872"/>
    <cellStyle name="Обычный 4 2 6 3 3 2" xfId="8096"/>
    <cellStyle name="Обычный 4 2 6 3 3 2 2" xfId="16544"/>
    <cellStyle name="Обычный 4 2 6 3 3 2 2 2" xfId="33441"/>
    <cellStyle name="Обычный 4 2 6 3 3 2 3" xfId="24993"/>
    <cellStyle name="Обычный 4 2 6 3 3 3" xfId="12320"/>
    <cellStyle name="Обычный 4 2 6 3 3 3 2" xfId="29217"/>
    <cellStyle name="Обычный 4 2 6 3 3 4" xfId="20769"/>
    <cellStyle name="Обычный 4 2 6 3 4" xfId="5280"/>
    <cellStyle name="Обычный 4 2 6 3 4 2" xfId="13728"/>
    <cellStyle name="Обычный 4 2 6 3 4 2 2" xfId="30625"/>
    <cellStyle name="Обычный 4 2 6 3 4 3" xfId="22177"/>
    <cellStyle name="Обычный 4 2 6 3 5" xfId="9504"/>
    <cellStyle name="Обычный 4 2 6 3 5 2" xfId="26401"/>
    <cellStyle name="Обычный 4 2 6 3 6" xfId="17953"/>
    <cellStyle name="Обычный 4 2 6 4" xfId="1760"/>
    <cellStyle name="Обычный 4 2 6 4 2" xfId="5984"/>
    <cellStyle name="Обычный 4 2 6 4 2 2" xfId="14432"/>
    <cellStyle name="Обычный 4 2 6 4 2 2 2" xfId="31329"/>
    <cellStyle name="Обычный 4 2 6 4 2 3" xfId="22881"/>
    <cellStyle name="Обычный 4 2 6 4 3" xfId="10208"/>
    <cellStyle name="Обычный 4 2 6 4 3 2" xfId="27105"/>
    <cellStyle name="Обычный 4 2 6 4 4" xfId="18657"/>
    <cellStyle name="Обычный 4 2 6 5" xfId="3168"/>
    <cellStyle name="Обычный 4 2 6 5 2" xfId="7392"/>
    <cellStyle name="Обычный 4 2 6 5 2 2" xfId="15840"/>
    <cellStyle name="Обычный 4 2 6 5 2 2 2" xfId="32737"/>
    <cellStyle name="Обычный 4 2 6 5 2 3" xfId="24289"/>
    <cellStyle name="Обычный 4 2 6 5 3" xfId="11616"/>
    <cellStyle name="Обычный 4 2 6 5 3 2" xfId="28513"/>
    <cellStyle name="Обычный 4 2 6 5 4" xfId="20065"/>
    <cellStyle name="Обычный 4 2 6 6" xfId="4576"/>
    <cellStyle name="Обычный 4 2 6 6 2" xfId="13024"/>
    <cellStyle name="Обычный 4 2 6 6 2 2" xfId="29921"/>
    <cellStyle name="Обычный 4 2 6 6 3" xfId="21473"/>
    <cellStyle name="Обычный 4 2 6 7" xfId="8800"/>
    <cellStyle name="Обычный 4 2 6 7 2" xfId="25697"/>
    <cellStyle name="Обычный 4 2 6 8" xfId="17249"/>
    <cellStyle name="Обычный 4 2 6 9" xfId="34146"/>
    <cellStyle name="Обычный 4 2 7" xfId="645"/>
    <cellStyle name="Обычный 4 2 7 2" xfId="1376"/>
    <cellStyle name="Обычный 4 2 7 2 2" xfId="2785"/>
    <cellStyle name="Обычный 4 2 7 2 2 2" xfId="7009"/>
    <cellStyle name="Обычный 4 2 7 2 2 2 2" xfId="15457"/>
    <cellStyle name="Обычный 4 2 7 2 2 2 2 2" xfId="32354"/>
    <cellStyle name="Обычный 4 2 7 2 2 2 3" xfId="23906"/>
    <cellStyle name="Обычный 4 2 7 2 2 3" xfId="11233"/>
    <cellStyle name="Обычный 4 2 7 2 2 3 2" xfId="28130"/>
    <cellStyle name="Обычный 4 2 7 2 2 4" xfId="19682"/>
    <cellStyle name="Обычный 4 2 7 2 3" xfId="4193"/>
    <cellStyle name="Обычный 4 2 7 2 3 2" xfId="8417"/>
    <cellStyle name="Обычный 4 2 7 2 3 2 2" xfId="16865"/>
    <cellStyle name="Обычный 4 2 7 2 3 2 2 2" xfId="33762"/>
    <cellStyle name="Обычный 4 2 7 2 3 2 3" xfId="25314"/>
    <cellStyle name="Обычный 4 2 7 2 3 3" xfId="12641"/>
    <cellStyle name="Обычный 4 2 7 2 3 3 2" xfId="29538"/>
    <cellStyle name="Обычный 4 2 7 2 3 4" xfId="21090"/>
    <cellStyle name="Обычный 4 2 7 2 4" xfId="5601"/>
    <cellStyle name="Обычный 4 2 7 2 4 2" xfId="14049"/>
    <cellStyle name="Обычный 4 2 7 2 4 2 2" xfId="30946"/>
    <cellStyle name="Обычный 4 2 7 2 4 3" xfId="22498"/>
    <cellStyle name="Обычный 4 2 7 2 5" xfId="9825"/>
    <cellStyle name="Обычный 4 2 7 2 5 2" xfId="26722"/>
    <cellStyle name="Обычный 4 2 7 2 6" xfId="18274"/>
    <cellStyle name="Обычный 4 2 7 3" xfId="2081"/>
    <cellStyle name="Обычный 4 2 7 3 2" xfId="6305"/>
    <cellStyle name="Обычный 4 2 7 3 2 2" xfId="14753"/>
    <cellStyle name="Обычный 4 2 7 3 2 2 2" xfId="31650"/>
    <cellStyle name="Обычный 4 2 7 3 2 3" xfId="23202"/>
    <cellStyle name="Обычный 4 2 7 3 3" xfId="10529"/>
    <cellStyle name="Обычный 4 2 7 3 3 2" xfId="27426"/>
    <cellStyle name="Обычный 4 2 7 3 4" xfId="18978"/>
    <cellStyle name="Обычный 4 2 7 4" xfId="3489"/>
    <cellStyle name="Обычный 4 2 7 4 2" xfId="7713"/>
    <cellStyle name="Обычный 4 2 7 4 2 2" xfId="16161"/>
    <cellStyle name="Обычный 4 2 7 4 2 2 2" xfId="33058"/>
    <cellStyle name="Обычный 4 2 7 4 2 3" xfId="24610"/>
    <cellStyle name="Обычный 4 2 7 4 3" xfId="11937"/>
    <cellStyle name="Обычный 4 2 7 4 3 2" xfId="28834"/>
    <cellStyle name="Обычный 4 2 7 4 4" xfId="20386"/>
    <cellStyle name="Обычный 4 2 7 5" xfId="4897"/>
    <cellStyle name="Обычный 4 2 7 5 2" xfId="13345"/>
    <cellStyle name="Обычный 4 2 7 5 2 2" xfId="30242"/>
    <cellStyle name="Обычный 4 2 7 5 3" xfId="21794"/>
    <cellStyle name="Обычный 4 2 7 6" xfId="9121"/>
    <cellStyle name="Обычный 4 2 7 6 2" xfId="26018"/>
    <cellStyle name="Обычный 4 2 7 7" xfId="17570"/>
    <cellStyle name="Обычный 4 2 7 8" xfId="34467"/>
    <cellStyle name="Обычный 4 2 8" xfId="1024"/>
    <cellStyle name="Обычный 4 2 8 2" xfId="2433"/>
    <cellStyle name="Обычный 4 2 8 2 2" xfId="6657"/>
    <cellStyle name="Обычный 4 2 8 2 2 2" xfId="15105"/>
    <cellStyle name="Обычный 4 2 8 2 2 2 2" xfId="32002"/>
    <cellStyle name="Обычный 4 2 8 2 2 3" xfId="23554"/>
    <cellStyle name="Обычный 4 2 8 2 3" xfId="10881"/>
    <cellStyle name="Обычный 4 2 8 2 3 2" xfId="27778"/>
    <cellStyle name="Обычный 4 2 8 2 4" xfId="19330"/>
    <cellStyle name="Обычный 4 2 8 3" xfId="3841"/>
    <cellStyle name="Обычный 4 2 8 3 2" xfId="8065"/>
    <cellStyle name="Обычный 4 2 8 3 2 2" xfId="16513"/>
    <cellStyle name="Обычный 4 2 8 3 2 2 2" xfId="33410"/>
    <cellStyle name="Обычный 4 2 8 3 2 3" xfId="24962"/>
    <cellStyle name="Обычный 4 2 8 3 3" xfId="12289"/>
    <cellStyle name="Обычный 4 2 8 3 3 2" xfId="29186"/>
    <cellStyle name="Обычный 4 2 8 3 4" xfId="20738"/>
    <cellStyle name="Обычный 4 2 8 4" xfId="5249"/>
    <cellStyle name="Обычный 4 2 8 4 2" xfId="13697"/>
    <cellStyle name="Обычный 4 2 8 4 2 2" xfId="30594"/>
    <cellStyle name="Обычный 4 2 8 4 3" xfId="22146"/>
    <cellStyle name="Обычный 4 2 8 5" xfId="9473"/>
    <cellStyle name="Обычный 4 2 8 5 2" xfId="26370"/>
    <cellStyle name="Обычный 4 2 8 6" xfId="17922"/>
    <cellStyle name="Обычный 4 2 9" xfId="1729"/>
    <cellStyle name="Обычный 4 2 9 2" xfId="5953"/>
    <cellStyle name="Обычный 4 2 9 2 2" xfId="14401"/>
    <cellStyle name="Обычный 4 2 9 2 2 2" xfId="31298"/>
    <cellStyle name="Обычный 4 2 9 2 3" xfId="22850"/>
    <cellStyle name="Обычный 4 2 9 3" xfId="10177"/>
    <cellStyle name="Обычный 4 2 9 3 2" xfId="27074"/>
    <cellStyle name="Обычный 4 2 9 4" xfId="18626"/>
    <cellStyle name="Обычный 4 2_Отчет за 2015 год" xfId="274"/>
    <cellStyle name="Обычный 4 3" xfId="275"/>
    <cellStyle name="Обычный 4 3 10" xfId="3169"/>
    <cellStyle name="Обычный 4 3 10 2" xfId="7393"/>
    <cellStyle name="Обычный 4 3 10 2 2" xfId="15841"/>
    <cellStyle name="Обычный 4 3 10 2 2 2" xfId="32738"/>
    <cellStyle name="Обычный 4 3 10 2 3" xfId="24290"/>
    <cellStyle name="Обычный 4 3 10 3" xfId="11617"/>
    <cellStyle name="Обычный 4 3 10 3 2" xfId="28514"/>
    <cellStyle name="Обычный 4 3 10 4" xfId="20066"/>
    <cellStyle name="Обычный 4 3 11" xfId="4577"/>
    <cellStyle name="Обычный 4 3 11 2" xfId="13025"/>
    <cellStyle name="Обычный 4 3 11 2 2" xfId="29922"/>
    <cellStyle name="Обычный 4 3 11 3" xfId="21474"/>
    <cellStyle name="Обычный 4 3 12" xfId="8801"/>
    <cellStyle name="Обычный 4 3 12 2" xfId="25698"/>
    <cellStyle name="Обычный 4 3 13" xfId="17250"/>
    <cellStyle name="Обычный 4 3 14" xfId="34147"/>
    <cellStyle name="Обычный 4 3 2" xfId="276"/>
    <cellStyle name="Обычный 4 3 2 10" xfId="4578"/>
    <cellStyle name="Обычный 4 3 2 10 2" xfId="13026"/>
    <cellStyle name="Обычный 4 3 2 10 2 2" xfId="29923"/>
    <cellStyle name="Обычный 4 3 2 10 3" xfId="21475"/>
    <cellStyle name="Обычный 4 3 2 11" xfId="8802"/>
    <cellStyle name="Обычный 4 3 2 11 2" xfId="25699"/>
    <cellStyle name="Обычный 4 3 2 12" xfId="17251"/>
    <cellStyle name="Обычный 4 3 2 13" xfId="34148"/>
    <cellStyle name="Обычный 4 3 2 2" xfId="277"/>
    <cellStyle name="Обычный 4 3 2 2 10" xfId="8803"/>
    <cellStyle name="Обычный 4 3 2 2 10 2" xfId="25700"/>
    <cellStyle name="Обычный 4 3 2 2 11" xfId="17252"/>
    <cellStyle name="Обычный 4 3 2 2 12" xfId="34149"/>
    <cellStyle name="Обычный 4 3 2 2 2" xfId="278"/>
    <cellStyle name="Обычный 4 3 2 2 2 10" xfId="17253"/>
    <cellStyle name="Обычный 4 3 2 2 2 11" xfId="34150"/>
    <cellStyle name="Обычный 4 3 2 2 2 2" xfId="279"/>
    <cellStyle name="Обычный 4 3 2 2 2 2 10" xfId="34151"/>
    <cellStyle name="Обычный 4 3 2 2 2 2 2" xfId="280"/>
    <cellStyle name="Обычный 4 3 2 2 2 2 2 2" xfId="682"/>
    <cellStyle name="Обычный 4 3 2 2 2 2 2 2 2" xfId="1413"/>
    <cellStyle name="Обычный 4 3 2 2 2 2 2 2 2 2" xfId="2822"/>
    <cellStyle name="Обычный 4 3 2 2 2 2 2 2 2 2 2" xfId="7046"/>
    <cellStyle name="Обычный 4 3 2 2 2 2 2 2 2 2 2 2" xfId="15494"/>
    <cellStyle name="Обычный 4 3 2 2 2 2 2 2 2 2 2 2 2" xfId="32391"/>
    <cellStyle name="Обычный 4 3 2 2 2 2 2 2 2 2 2 3" xfId="23943"/>
    <cellStyle name="Обычный 4 3 2 2 2 2 2 2 2 2 3" xfId="11270"/>
    <cellStyle name="Обычный 4 3 2 2 2 2 2 2 2 2 3 2" xfId="28167"/>
    <cellStyle name="Обычный 4 3 2 2 2 2 2 2 2 2 4" xfId="19719"/>
    <cellStyle name="Обычный 4 3 2 2 2 2 2 2 2 3" xfId="4230"/>
    <cellStyle name="Обычный 4 3 2 2 2 2 2 2 2 3 2" xfId="8454"/>
    <cellStyle name="Обычный 4 3 2 2 2 2 2 2 2 3 2 2" xfId="16902"/>
    <cellStyle name="Обычный 4 3 2 2 2 2 2 2 2 3 2 2 2" xfId="33799"/>
    <cellStyle name="Обычный 4 3 2 2 2 2 2 2 2 3 2 3" xfId="25351"/>
    <cellStyle name="Обычный 4 3 2 2 2 2 2 2 2 3 3" xfId="12678"/>
    <cellStyle name="Обычный 4 3 2 2 2 2 2 2 2 3 3 2" xfId="29575"/>
    <cellStyle name="Обычный 4 3 2 2 2 2 2 2 2 3 4" xfId="21127"/>
    <cellStyle name="Обычный 4 3 2 2 2 2 2 2 2 4" xfId="5638"/>
    <cellStyle name="Обычный 4 3 2 2 2 2 2 2 2 4 2" xfId="14086"/>
    <cellStyle name="Обычный 4 3 2 2 2 2 2 2 2 4 2 2" xfId="30983"/>
    <cellStyle name="Обычный 4 3 2 2 2 2 2 2 2 4 3" xfId="22535"/>
    <cellStyle name="Обычный 4 3 2 2 2 2 2 2 2 5" xfId="9862"/>
    <cellStyle name="Обычный 4 3 2 2 2 2 2 2 2 5 2" xfId="26759"/>
    <cellStyle name="Обычный 4 3 2 2 2 2 2 2 2 6" xfId="18311"/>
    <cellStyle name="Обычный 4 3 2 2 2 2 2 2 3" xfId="2118"/>
    <cellStyle name="Обычный 4 3 2 2 2 2 2 2 3 2" xfId="6342"/>
    <cellStyle name="Обычный 4 3 2 2 2 2 2 2 3 2 2" xfId="14790"/>
    <cellStyle name="Обычный 4 3 2 2 2 2 2 2 3 2 2 2" xfId="31687"/>
    <cellStyle name="Обычный 4 3 2 2 2 2 2 2 3 2 3" xfId="23239"/>
    <cellStyle name="Обычный 4 3 2 2 2 2 2 2 3 3" xfId="10566"/>
    <cellStyle name="Обычный 4 3 2 2 2 2 2 2 3 3 2" xfId="27463"/>
    <cellStyle name="Обычный 4 3 2 2 2 2 2 2 3 4" xfId="19015"/>
    <cellStyle name="Обычный 4 3 2 2 2 2 2 2 4" xfId="3526"/>
    <cellStyle name="Обычный 4 3 2 2 2 2 2 2 4 2" xfId="7750"/>
    <cellStyle name="Обычный 4 3 2 2 2 2 2 2 4 2 2" xfId="16198"/>
    <cellStyle name="Обычный 4 3 2 2 2 2 2 2 4 2 2 2" xfId="33095"/>
    <cellStyle name="Обычный 4 3 2 2 2 2 2 2 4 2 3" xfId="24647"/>
    <cellStyle name="Обычный 4 3 2 2 2 2 2 2 4 3" xfId="11974"/>
    <cellStyle name="Обычный 4 3 2 2 2 2 2 2 4 3 2" xfId="28871"/>
    <cellStyle name="Обычный 4 3 2 2 2 2 2 2 4 4" xfId="20423"/>
    <cellStyle name="Обычный 4 3 2 2 2 2 2 2 5" xfId="4934"/>
    <cellStyle name="Обычный 4 3 2 2 2 2 2 2 5 2" xfId="13382"/>
    <cellStyle name="Обычный 4 3 2 2 2 2 2 2 5 2 2" xfId="30279"/>
    <cellStyle name="Обычный 4 3 2 2 2 2 2 2 5 3" xfId="21831"/>
    <cellStyle name="Обычный 4 3 2 2 2 2 2 2 6" xfId="9158"/>
    <cellStyle name="Обычный 4 3 2 2 2 2 2 2 6 2" xfId="26055"/>
    <cellStyle name="Обычный 4 3 2 2 2 2 2 2 7" xfId="17607"/>
    <cellStyle name="Обычный 4 3 2 2 2 2 2 2 8" xfId="34504"/>
    <cellStyle name="Обычный 4 3 2 2 2 2 2 3" xfId="1061"/>
    <cellStyle name="Обычный 4 3 2 2 2 2 2 3 2" xfId="2470"/>
    <cellStyle name="Обычный 4 3 2 2 2 2 2 3 2 2" xfId="6694"/>
    <cellStyle name="Обычный 4 3 2 2 2 2 2 3 2 2 2" xfId="15142"/>
    <cellStyle name="Обычный 4 3 2 2 2 2 2 3 2 2 2 2" xfId="32039"/>
    <cellStyle name="Обычный 4 3 2 2 2 2 2 3 2 2 3" xfId="23591"/>
    <cellStyle name="Обычный 4 3 2 2 2 2 2 3 2 3" xfId="10918"/>
    <cellStyle name="Обычный 4 3 2 2 2 2 2 3 2 3 2" xfId="27815"/>
    <cellStyle name="Обычный 4 3 2 2 2 2 2 3 2 4" xfId="19367"/>
    <cellStyle name="Обычный 4 3 2 2 2 2 2 3 3" xfId="3878"/>
    <cellStyle name="Обычный 4 3 2 2 2 2 2 3 3 2" xfId="8102"/>
    <cellStyle name="Обычный 4 3 2 2 2 2 2 3 3 2 2" xfId="16550"/>
    <cellStyle name="Обычный 4 3 2 2 2 2 2 3 3 2 2 2" xfId="33447"/>
    <cellStyle name="Обычный 4 3 2 2 2 2 2 3 3 2 3" xfId="24999"/>
    <cellStyle name="Обычный 4 3 2 2 2 2 2 3 3 3" xfId="12326"/>
    <cellStyle name="Обычный 4 3 2 2 2 2 2 3 3 3 2" xfId="29223"/>
    <cellStyle name="Обычный 4 3 2 2 2 2 2 3 3 4" xfId="20775"/>
    <cellStyle name="Обычный 4 3 2 2 2 2 2 3 4" xfId="5286"/>
    <cellStyle name="Обычный 4 3 2 2 2 2 2 3 4 2" xfId="13734"/>
    <cellStyle name="Обычный 4 3 2 2 2 2 2 3 4 2 2" xfId="30631"/>
    <cellStyle name="Обычный 4 3 2 2 2 2 2 3 4 3" xfId="22183"/>
    <cellStyle name="Обычный 4 3 2 2 2 2 2 3 5" xfId="9510"/>
    <cellStyle name="Обычный 4 3 2 2 2 2 2 3 5 2" xfId="26407"/>
    <cellStyle name="Обычный 4 3 2 2 2 2 2 3 6" xfId="17959"/>
    <cellStyle name="Обычный 4 3 2 2 2 2 2 4" xfId="1766"/>
    <cellStyle name="Обычный 4 3 2 2 2 2 2 4 2" xfId="5990"/>
    <cellStyle name="Обычный 4 3 2 2 2 2 2 4 2 2" xfId="14438"/>
    <cellStyle name="Обычный 4 3 2 2 2 2 2 4 2 2 2" xfId="31335"/>
    <cellStyle name="Обычный 4 3 2 2 2 2 2 4 2 3" xfId="22887"/>
    <cellStyle name="Обычный 4 3 2 2 2 2 2 4 3" xfId="10214"/>
    <cellStyle name="Обычный 4 3 2 2 2 2 2 4 3 2" xfId="27111"/>
    <cellStyle name="Обычный 4 3 2 2 2 2 2 4 4" xfId="18663"/>
    <cellStyle name="Обычный 4 3 2 2 2 2 2 5" xfId="3174"/>
    <cellStyle name="Обычный 4 3 2 2 2 2 2 5 2" xfId="7398"/>
    <cellStyle name="Обычный 4 3 2 2 2 2 2 5 2 2" xfId="15846"/>
    <cellStyle name="Обычный 4 3 2 2 2 2 2 5 2 2 2" xfId="32743"/>
    <cellStyle name="Обычный 4 3 2 2 2 2 2 5 2 3" xfId="24295"/>
    <cellStyle name="Обычный 4 3 2 2 2 2 2 5 3" xfId="11622"/>
    <cellStyle name="Обычный 4 3 2 2 2 2 2 5 3 2" xfId="28519"/>
    <cellStyle name="Обычный 4 3 2 2 2 2 2 5 4" xfId="20071"/>
    <cellStyle name="Обычный 4 3 2 2 2 2 2 6" xfId="4582"/>
    <cellStyle name="Обычный 4 3 2 2 2 2 2 6 2" xfId="13030"/>
    <cellStyle name="Обычный 4 3 2 2 2 2 2 6 2 2" xfId="29927"/>
    <cellStyle name="Обычный 4 3 2 2 2 2 2 6 3" xfId="21479"/>
    <cellStyle name="Обычный 4 3 2 2 2 2 2 7" xfId="8806"/>
    <cellStyle name="Обычный 4 3 2 2 2 2 2 7 2" xfId="25703"/>
    <cellStyle name="Обычный 4 3 2 2 2 2 2 8" xfId="17255"/>
    <cellStyle name="Обычный 4 3 2 2 2 2 2 9" xfId="34152"/>
    <cellStyle name="Обычный 4 3 2 2 2 2 3" xfId="681"/>
    <cellStyle name="Обычный 4 3 2 2 2 2 3 2" xfId="1412"/>
    <cellStyle name="Обычный 4 3 2 2 2 2 3 2 2" xfId="2821"/>
    <cellStyle name="Обычный 4 3 2 2 2 2 3 2 2 2" xfId="7045"/>
    <cellStyle name="Обычный 4 3 2 2 2 2 3 2 2 2 2" xfId="15493"/>
    <cellStyle name="Обычный 4 3 2 2 2 2 3 2 2 2 2 2" xfId="32390"/>
    <cellStyle name="Обычный 4 3 2 2 2 2 3 2 2 2 3" xfId="23942"/>
    <cellStyle name="Обычный 4 3 2 2 2 2 3 2 2 3" xfId="11269"/>
    <cellStyle name="Обычный 4 3 2 2 2 2 3 2 2 3 2" xfId="28166"/>
    <cellStyle name="Обычный 4 3 2 2 2 2 3 2 2 4" xfId="19718"/>
    <cellStyle name="Обычный 4 3 2 2 2 2 3 2 3" xfId="4229"/>
    <cellStyle name="Обычный 4 3 2 2 2 2 3 2 3 2" xfId="8453"/>
    <cellStyle name="Обычный 4 3 2 2 2 2 3 2 3 2 2" xfId="16901"/>
    <cellStyle name="Обычный 4 3 2 2 2 2 3 2 3 2 2 2" xfId="33798"/>
    <cellStyle name="Обычный 4 3 2 2 2 2 3 2 3 2 3" xfId="25350"/>
    <cellStyle name="Обычный 4 3 2 2 2 2 3 2 3 3" xfId="12677"/>
    <cellStyle name="Обычный 4 3 2 2 2 2 3 2 3 3 2" xfId="29574"/>
    <cellStyle name="Обычный 4 3 2 2 2 2 3 2 3 4" xfId="21126"/>
    <cellStyle name="Обычный 4 3 2 2 2 2 3 2 4" xfId="5637"/>
    <cellStyle name="Обычный 4 3 2 2 2 2 3 2 4 2" xfId="14085"/>
    <cellStyle name="Обычный 4 3 2 2 2 2 3 2 4 2 2" xfId="30982"/>
    <cellStyle name="Обычный 4 3 2 2 2 2 3 2 4 3" xfId="22534"/>
    <cellStyle name="Обычный 4 3 2 2 2 2 3 2 5" xfId="9861"/>
    <cellStyle name="Обычный 4 3 2 2 2 2 3 2 5 2" xfId="26758"/>
    <cellStyle name="Обычный 4 3 2 2 2 2 3 2 6" xfId="18310"/>
    <cellStyle name="Обычный 4 3 2 2 2 2 3 3" xfId="2117"/>
    <cellStyle name="Обычный 4 3 2 2 2 2 3 3 2" xfId="6341"/>
    <cellStyle name="Обычный 4 3 2 2 2 2 3 3 2 2" xfId="14789"/>
    <cellStyle name="Обычный 4 3 2 2 2 2 3 3 2 2 2" xfId="31686"/>
    <cellStyle name="Обычный 4 3 2 2 2 2 3 3 2 3" xfId="23238"/>
    <cellStyle name="Обычный 4 3 2 2 2 2 3 3 3" xfId="10565"/>
    <cellStyle name="Обычный 4 3 2 2 2 2 3 3 3 2" xfId="27462"/>
    <cellStyle name="Обычный 4 3 2 2 2 2 3 3 4" xfId="19014"/>
    <cellStyle name="Обычный 4 3 2 2 2 2 3 4" xfId="3525"/>
    <cellStyle name="Обычный 4 3 2 2 2 2 3 4 2" xfId="7749"/>
    <cellStyle name="Обычный 4 3 2 2 2 2 3 4 2 2" xfId="16197"/>
    <cellStyle name="Обычный 4 3 2 2 2 2 3 4 2 2 2" xfId="33094"/>
    <cellStyle name="Обычный 4 3 2 2 2 2 3 4 2 3" xfId="24646"/>
    <cellStyle name="Обычный 4 3 2 2 2 2 3 4 3" xfId="11973"/>
    <cellStyle name="Обычный 4 3 2 2 2 2 3 4 3 2" xfId="28870"/>
    <cellStyle name="Обычный 4 3 2 2 2 2 3 4 4" xfId="20422"/>
    <cellStyle name="Обычный 4 3 2 2 2 2 3 5" xfId="4933"/>
    <cellStyle name="Обычный 4 3 2 2 2 2 3 5 2" xfId="13381"/>
    <cellStyle name="Обычный 4 3 2 2 2 2 3 5 2 2" xfId="30278"/>
    <cellStyle name="Обычный 4 3 2 2 2 2 3 5 3" xfId="21830"/>
    <cellStyle name="Обычный 4 3 2 2 2 2 3 6" xfId="9157"/>
    <cellStyle name="Обычный 4 3 2 2 2 2 3 6 2" xfId="26054"/>
    <cellStyle name="Обычный 4 3 2 2 2 2 3 7" xfId="17606"/>
    <cellStyle name="Обычный 4 3 2 2 2 2 3 8" xfId="34503"/>
    <cellStyle name="Обычный 4 3 2 2 2 2 4" xfId="1060"/>
    <cellStyle name="Обычный 4 3 2 2 2 2 4 2" xfId="2469"/>
    <cellStyle name="Обычный 4 3 2 2 2 2 4 2 2" xfId="6693"/>
    <cellStyle name="Обычный 4 3 2 2 2 2 4 2 2 2" xfId="15141"/>
    <cellStyle name="Обычный 4 3 2 2 2 2 4 2 2 2 2" xfId="32038"/>
    <cellStyle name="Обычный 4 3 2 2 2 2 4 2 2 3" xfId="23590"/>
    <cellStyle name="Обычный 4 3 2 2 2 2 4 2 3" xfId="10917"/>
    <cellStyle name="Обычный 4 3 2 2 2 2 4 2 3 2" xfId="27814"/>
    <cellStyle name="Обычный 4 3 2 2 2 2 4 2 4" xfId="19366"/>
    <cellStyle name="Обычный 4 3 2 2 2 2 4 3" xfId="3877"/>
    <cellStyle name="Обычный 4 3 2 2 2 2 4 3 2" xfId="8101"/>
    <cellStyle name="Обычный 4 3 2 2 2 2 4 3 2 2" xfId="16549"/>
    <cellStyle name="Обычный 4 3 2 2 2 2 4 3 2 2 2" xfId="33446"/>
    <cellStyle name="Обычный 4 3 2 2 2 2 4 3 2 3" xfId="24998"/>
    <cellStyle name="Обычный 4 3 2 2 2 2 4 3 3" xfId="12325"/>
    <cellStyle name="Обычный 4 3 2 2 2 2 4 3 3 2" xfId="29222"/>
    <cellStyle name="Обычный 4 3 2 2 2 2 4 3 4" xfId="20774"/>
    <cellStyle name="Обычный 4 3 2 2 2 2 4 4" xfId="5285"/>
    <cellStyle name="Обычный 4 3 2 2 2 2 4 4 2" xfId="13733"/>
    <cellStyle name="Обычный 4 3 2 2 2 2 4 4 2 2" xfId="30630"/>
    <cellStyle name="Обычный 4 3 2 2 2 2 4 4 3" xfId="22182"/>
    <cellStyle name="Обычный 4 3 2 2 2 2 4 5" xfId="9509"/>
    <cellStyle name="Обычный 4 3 2 2 2 2 4 5 2" xfId="26406"/>
    <cellStyle name="Обычный 4 3 2 2 2 2 4 6" xfId="17958"/>
    <cellStyle name="Обычный 4 3 2 2 2 2 5" xfId="1765"/>
    <cellStyle name="Обычный 4 3 2 2 2 2 5 2" xfId="5989"/>
    <cellStyle name="Обычный 4 3 2 2 2 2 5 2 2" xfId="14437"/>
    <cellStyle name="Обычный 4 3 2 2 2 2 5 2 2 2" xfId="31334"/>
    <cellStyle name="Обычный 4 3 2 2 2 2 5 2 3" xfId="22886"/>
    <cellStyle name="Обычный 4 3 2 2 2 2 5 3" xfId="10213"/>
    <cellStyle name="Обычный 4 3 2 2 2 2 5 3 2" xfId="27110"/>
    <cellStyle name="Обычный 4 3 2 2 2 2 5 4" xfId="18662"/>
    <cellStyle name="Обычный 4 3 2 2 2 2 6" xfId="3173"/>
    <cellStyle name="Обычный 4 3 2 2 2 2 6 2" xfId="7397"/>
    <cellStyle name="Обычный 4 3 2 2 2 2 6 2 2" xfId="15845"/>
    <cellStyle name="Обычный 4 3 2 2 2 2 6 2 2 2" xfId="32742"/>
    <cellStyle name="Обычный 4 3 2 2 2 2 6 2 3" xfId="24294"/>
    <cellStyle name="Обычный 4 3 2 2 2 2 6 3" xfId="11621"/>
    <cellStyle name="Обычный 4 3 2 2 2 2 6 3 2" xfId="28518"/>
    <cellStyle name="Обычный 4 3 2 2 2 2 6 4" xfId="20070"/>
    <cellStyle name="Обычный 4 3 2 2 2 2 7" xfId="4581"/>
    <cellStyle name="Обычный 4 3 2 2 2 2 7 2" xfId="13029"/>
    <cellStyle name="Обычный 4 3 2 2 2 2 7 2 2" xfId="29926"/>
    <cellStyle name="Обычный 4 3 2 2 2 2 7 3" xfId="21478"/>
    <cellStyle name="Обычный 4 3 2 2 2 2 8" xfId="8805"/>
    <cellStyle name="Обычный 4 3 2 2 2 2 8 2" xfId="25702"/>
    <cellStyle name="Обычный 4 3 2 2 2 2 9" xfId="17254"/>
    <cellStyle name="Обычный 4 3 2 2 2 3" xfId="281"/>
    <cellStyle name="Обычный 4 3 2 2 2 3 2" xfId="683"/>
    <cellStyle name="Обычный 4 3 2 2 2 3 2 2" xfId="1414"/>
    <cellStyle name="Обычный 4 3 2 2 2 3 2 2 2" xfId="2823"/>
    <cellStyle name="Обычный 4 3 2 2 2 3 2 2 2 2" xfId="7047"/>
    <cellStyle name="Обычный 4 3 2 2 2 3 2 2 2 2 2" xfId="15495"/>
    <cellStyle name="Обычный 4 3 2 2 2 3 2 2 2 2 2 2" xfId="32392"/>
    <cellStyle name="Обычный 4 3 2 2 2 3 2 2 2 2 3" xfId="23944"/>
    <cellStyle name="Обычный 4 3 2 2 2 3 2 2 2 3" xfId="11271"/>
    <cellStyle name="Обычный 4 3 2 2 2 3 2 2 2 3 2" xfId="28168"/>
    <cellStyle name="Обычный 4 3 2 2 2 3 2 2 2 4" xfId="19720"/>
    <cellStyle name="Обычный 4 3 2 2 2 3 2 2 3" xfId="4231"/>
    <cellStyle name="Обычный 4 3 2 2 2 3 2 2 3 2" xfId="8455"/>
    <cellStyle name="Обычный 4 3 2 2 2 3 2 2 3 2 2" xfId="16903"/>
    <cellStyle name="Обычный 4 3 2 2 2 3 2 2 3 2 2 2" xfId="33800"/>
    <cellStyle name="Обычный 4 3 2 2 2 3 2 2 3 2 3" xfId="25352"/>
    <cellStyle name="Обычный 4 3 2 2 2 3 2 2 3 3" xfId="12679"/>
    <cellStyle name="Обычный 4 3 2 2 2 3 2 2 3 3 2" xfId="29576"/>
    <cellStyle name="Обычный 4 3 2 2 2 3 2 2 3 4" xfId="21128"/>
    <cellStyle name="Обычный 4 3 2 2 2 3 2 2 4" xfId="5639"/>
    <cellStyle name="Обычный 4 3 2 2 2 3 2 2 4 2" xfId="14087"/>
    <cellStyle name="Обычный 4 3 2 2 2 3 2 2 4 2 2" xfId="30984"/>
    <cellStyle name="Обычный 4 3 2 2 2 3 2 2 4 3" xfId="22536"/>
    <cellStyle name="Обычный 4 3 2 2 2 3 2 2 5" xfId="9863"/>
    <cellStyle name="Обычный 4 3 2 2 2 3 2 2 5 2" xfId="26760"/>
    <cellStyle name="Обычный 4 3 2 2 2 3 2 2 6" xfId="18312"/>
    <cellStyle name="Обычный 4 3 2 2 2 3 2 3" xfId="2119"/>
    <cellStyle name="Обычный 4 3 2 2 2 3 2 3 2" xfId="6343"/>
    <cellStyle name="Обычный 4 3 2 2 2 3 2 3 2 2" xfId="14791"/>
    <cellStyle name="Обычный 4 3 2 2 2 3 2 3 2 2 2" xfId="31688"/>
    <cellStyle name="Обычный 4 3 2 2 2 3 2 3 2 3" xfId="23240"/>
    <cellStyle name="Обычный 4 3 2 2 2 3 2 3 3" xfId="10567"/>
    <cellStyle name="Обычный 4 3 2 2 2 3 2 3 3 2" xfId="27464"/>
    <cellStyle name="Обычный 4 3 2 2 2 3 2 3 4" xfId="19016"/>
    <cellStyle name="Обычный 4 3 2 2 2 3 2 4" xfId="3527"/>
    <cellStyle name="Обычный 4 3 2 2 2 3 2 4 2" xfId="7751"/>
    <cellStyle name="Обычный 4 3 2 2 2 3 2 4 2 2" xfId="16199"/>
    <cellStyle name="Обычный 4 3 2 2 2 3 2 4 2 2 2" xfId="33096"/>
    <cellStyle name="Обычный 4 3 2 2 2 3 2 4 2 3" xfId="24648"/>
    <cellStyle name="Обычный 4 3 2 2 2 3 2 4 3" xfId="11975"/>
    <cellStyle name="Обычный 4 3 2 2 2 3 2 4 3 2" xfId="28872"/>
    <cellStyle name="Обычный 4 3 2 2 2 3 2 4 4" xfId="20424"/>
    <cellStyle name="Обычный 4 3 2 2 2 3 2 5" xfId="4935"/>
    <cellStyle name="Обычный 4 3 2 2 2 3 2 5 2" xfId="13383"/>
    <cellStyle name="Обычный 4 3 2 2 2 3 2 5 2 2" xfId="30280"/>
    <cellStyle name="Обычный 4 3 2 2 2 3 2 5 3" xfId="21832"/>
    <cellStyle name="Обычный 4 3 2 2 2 3 2 6" xfId="9159"/>
    <cellStyle name="Обычный 4 3 2 2 2 3 2 6 2" xfId="26056"/>
    <cellStyle name="Обычный 4 3 2 2 2 3 2 7" xfId="17608"/>
    <cellStyle name="Обычный 4 3 2 2 2 3 2 8" xfId="34505"/>
    <cellStyle name="Обычный 4 3 2 2 2 3 3" xfId="1062"/>
    <cellStyle name="Обычный 4 3 2 2 2 3 3 2" xfId="2471"/>
    <cellStyle name="Обычный 4 3 2 2 2 3 3 2 2" xfId="6695"/>
    <cellStyle name="Обычный 4 3 2 2 2 3 3 2 2 2" xfId="15143"/>
    <cellStyle name="Обычный 4 3 2 2 2 3 3 2 2 2 2" xfId="32040"/>
    <cellStyle name="Обычный 4 3 2 2 2 3 3 2 2 3" xfId="23592"/>
    <cellStyle name="Обычный 4 3 2 2 2 3 3 2 3" xfId="10919"/>
    <cellStyle name="Обычный 4 3 2 2 2 3 3 2 3 2" xfId="27816"/>
    <cellStyle name="Обычный 4 3 2 2 2 3 3 2 4" xfId="19368"/>
    <cellStyle name="Обычный 4 3 2 2 2 3 3 3" xfId="3879"/>
    <cellStyle name="Обычный 4 3 2 2 2 3 3 3 2" xfId="8103"/>
    <cellStyle name="Обычный 4 3 2 2 2 3 3 3 2 2" xfId="16551"/>
    <cellStyle name="Обычный 4 3 2 2 2 3 3 3 2 2 2" xfId="33448"/>
    <cellStyle name="Обычный 4 3 2 2 2 3 3 3 2 3" xfId="25000"/>
    <cellStyle name="Обычный 4 3 2 2 2 3 3 3 3" xfId="12327"/>
    <cellStyle name="Обычный 4 3 2 2 2 3 3 3 3 2" xfId="29224"/>
    <cellStyle name="Обычный 4 3 2 2 2 3 3 3 4" xfId="20776"/>
    <cellStyle name="Обычный 4 3 2 2 2 3 3 4" xfId="5287"/>
    <cellStyle name="Обычный 4 3 2 2 2 3 3 4 2" xfId="13735"/>
    <cellStyle name="Обычный 4 3 2 2 2 3 3 4 2 2" xfId="30632"/>
    <cellStyle name="Обычный 4 3 2 2 2 3 3 4 3" xfId="22184"/>
    <cellStyle name="Обычный 4 3 2 2 2 3 3 5" xfId="9511"/>
    <cellStyle name="Обычный 4 3 2 2 2 3 3 5 2" xfId="26408"/>
    <cellStyle name="Обычный 4 3 2 2 2 3 3 6" xfId="17960"/>
    <cellStyle name="Обычный 4 3 2 2 2 3 4" xfId="1767"/>
    <cellStyle name="Обычный 4 3 2 2 2 3 4 2" xfId="5991"/>
    <cellStyle name="Обычный 4 3 2 2 2 3 4 2 2" xfId="14439"/>
    <cellStyle name="Обычный 4 3 2 2 2 3 4 2 2 2" xfId="31336"/>
    <cellStyle name="Обычный 4 3 2 2 2 3 4 2 3" xfId="22888"/>
    <cellStyle name="Обычный 4 3 2 2 2 3 4 3" xfId="10215"/>
    <cellStyle name="Обычный 4 3 2 2 2 3 4 3 2" xfId="27112"/>
    <cellStyle name="Обычный 4 3 2 2 2 3 4 4" xfId="18664"/>
    <cellStyle name="Обычный 4 3 2 2 2 3 5" xfId="3175"/>
    <cellStyle name="Обычный 4 3 2 2 2 3 5 2" xfId="7399"/>
    <cellStyle name="Обычный 4 3 2 2 2 3 5 2 2" xfId="15847"/>
    <cellStyle name="Обычный 4 3 2 2 2 3 5 2 2 2" xfId="32744"/>
    <cellStyle name="Обычный 4 3 2 2 2 3 5 2 3" xfId="24296"/>
    <cellStyle name="Обычный 4 3 2 2 2 3 5 3" xfId="11623"/>
    <cellStyle name="Обычный 4 3 2 2 2 3 5 3 2" xfId="28520"/>
    <cellStyle name="Обычный 4 3 2 2 2 3 5 4" xfId="20072"/>
    <cellStyle name="Обычный 4 3 2 2 2 3 6" xfId="4583"/>
    <cellStyle name="Обычный 4 3 2 2 2 3 6 2" xfId="13031"/>
    <cellStyle name="Обычный 4 3 2 2 2 3 6 2 2" xfId="29928"/>
    <cellStyle name="Обычный 4 3 2 2 2 3 6 3" xfId="21480"/>
    <cellStyle name="Обычный 4 3 2 2 2 3 7" xfId="8807"/>
    <cellStyle name="Обычный 4 3 2 2 2 3 7 2" xfId="25704"/>
    <cellStyle name="Обычный 4 3 2 2 2 3 8" xfId="17256"/>
    <cellStyle name="Обычный 4 3 2 2 2 3 9" xfId="34153"/>
    <cellStyle name="Обычный 4 3 2 2 2 4" xfId="680"/>
    <cellStyle name="Обычный 4 3 2 2 2 4 2" xfId="1411"/>
    <cellStyle name="Обычный 4 3 2 2 2 4 2 2" xfId="2820"/>
    <cellStyle name="Обычный 4 3 2 2 2 4 2 2 2" xfId="7044"/>
    <cellStyle name="Обычный 4 3 2 2 2 4 2 2 2 2" xfId="15492"/>
    <cellStyle name="Обычный 4 3 2 2 2 4 2 2 2 2 2" xfId="32389"/>
    <cellStyle name="Обычный 4 3 2 2 2 4 2 2 2 3" xfId="23941"/>
    <cellStyle name="Обычный 4 3 2 2 2 4 2 2 3" xfId="11268"/>
    <cellStyle name="Обычный 4 3 2 2 2 4 2 2 3 2" xfId="28165"/>
    <cellStyle name="Обычный 4 3 2 2 2 4 2 2 4" xfId="19717"/>
    <cellStyle name="Обычный 4 3 2 2 2 4 2 3" xfId="4228"/>
    <cellStyle name="Обычный 4 3 2 2 2 4 2 3 2" xfId="8452"/>
    <cellStyle name="Обычный 4 3 2 2 2 4 2 3 2 2" xfId="16900"/>
    <cellStyle name="Обычный 4 3 2 2 2 4 2 3 2 2 2" xfId="33797"/>
    <cellStyle name="Обычный 4 3 2 2 2 4 2 3 2 3" xfId="25349"/>
    <cellStyle name="Обычный 4 3 2 2 2 4 2 3 3" xfId="12676"/>
    <cellStyle name="Обычный 4 3 2 2 2 4 2 3 3 2" xfId="29573"/>
    <cellStyle name="Обычный 4 3 2 2 2 4 2 3 4" xfId="21125"/>
    <cellStyle name="Обычный 4 3 2 2 2 4 2 4" xfId="5636"/>
    <cellStyle name="Обычный 4 3 2 2 2 4 2 4 2" xfId="14084"/>
    <cellStyle name="Обычный 4 3 2 2 2 4 2 4 2 2" xfId="30981"/>
    <cellStyle name="Обычный 4 3 2 2 2 4 2 4 3" xfId="22533"/>
    <cellStyle name="Обычный 4 3 2 2 2 4 2 5" xfId="9860"/>
    <cellStyle name="Обычный 4 3 2 2 2 4 2 5 2" xfId="26757"/>
    <cellStyle name="Обычный 4 3 2 2 2 4 2 6" xfId="18309"/>
    <cellStyle name="Обычный 4 3 2 2 2 4 3" xfId="2116"/>
    <cellStyle name="Обычный 4 3 2 2 2 4 3 2" xfId="6340"/>
    <cellStyle name="Обычный 4 3 2 2 2 4 3 2 2" xfId="14788"/>
    <cellStyle name="Обычный 4 3 2 2 2 4 3 2 2 2" xfId="31685"/>
    <cellStyle name="Обычный 4 3 2 2 2 4 3 2 3" xfId="23237"/>
    <cellStyle name="Обычный 4 3 2 2 2 4 3 3" xfId="10564"/>
    <cellStyle name="Обычный 4 3 2 2 2 4 3 3 2" xfId="27461"/>
    <cellStyle name="Обычный 4 3 2 2 2 4 3 4" xfId="19013"/>
    <cellStyle name="Обычный 4 3 2 2 2 4 4" xfId="3524"/>
    <cellStyle name="Обычный 4 3 2 2 2 4 4 2" xfId="7748"/>
    <cellStyle name="Обычный 4 3 2 2 2 4 4 2 2" xfId="16196"/>
    <cellStyle name="Обычный 4 3 2 2 2 4 4 2 2 2" xfId="33093"/>
    <cellStyle name="Обычный 4 3 2 2 2 4 4 2 3" xfId="24645"/>
    <cellStyle name="Обычный 4 3 2 2 2 4 4 3" xfId="11972"/>
    <cellStyle name="Обычный 4 3 2 2 2 4 4 3 2" xfId="28869"/>
    <cellStyle name="Обычный 4 3 2 2 2 4 4 4" xfId="20421"/>
    <cellStyle name="Обычный 4 3 2 2 2 4 5" xfId="4932"/>
    <cellStyle name="Обычный 4 3 2 2 2 4 5 2" xfId="13380"/>
    <cellStyle name="Обычный 4 3 2 2 2 4 5 2 2" xfId="30277"/>
    <cellStyle name="Обычный 4 3 2 2 2 4 5 3" xfId="21829"/>
    <cellStyle name="Обычный 4 3 2 2 2 4 6" xfId="9156"/>
    <cellStyle name="Обычный 4 3 2 2 2 4 6 2" xfId="26053"/>
    <cellStyle name="Обычный 4 3 2 2 2 4 7" xfId="17605"/>
    <cellStyle name="Обычный 4 3 2 2 2 4 8" xfId="34502"/>
    <cellStyle name="Обычный 4 3 2 2 2 5" xfId="1059"/>
    <cellStyle name="Обычный 4 3 2 2 2 5 2" xfId="2468"/>
    <cellStyle name="Обычный 4 3 2 2 2 5 2 2" xfId="6692"/>
    <cellStyle name="Обычный 4 3 2 2 2 5 2 2 2" xfId="15140"/>
    <cellStyle name="Обычный 4 3 2 2 2 5 2 2 2 2" xfId="32037"/>
    <cellStyle name="Обычный 4 3 2 2 2 5 2 2 3" xfId="23589"/>
    <cellStyle name="Обычный 4 3 2 2 2 5 2 3" xfId="10916"/>
    <cellStyle name="Обычный 4 3 2 2 2 5 2 3 2" xfId="27813"/>
    <cellStyle name="Обычный 4 3 2 2 2 5 2 4" xfId="19365"/>
    <cellStyle name="Обычный 4 3 2 2 2 5 3" xfId="3876"/>
    <cellStyle name="Обычный 4 3 2 2 2 5 3 2" xfId="8100"/>
    <cellStyle name="Обычный 4 3 2 2 2 5 3 2 2" xfId="16548"/>
    <cellStyle name="Обычный 4 3 2 2 2 5 3 2 2 2" xfId="33445"/>
    <cellStyle name="Обычный 4 3 2 2 2 5 3 2 3" xfId="24997"/>
    <cellStyle name="Обычный 4 3 2 2 2 5 3 3" xfId="12324"/>
    <cellStyle name="Обычный 4 3 2 2 2 5 3 3 2" xfId="29221"/>
    <cellStyle name="Обычный 4 3 2 2 2 5 3 4" xfId="20773"/>
    <cellStyle name="Обычный 4 3 2 2 2 5 4" xfId="5284"/>
    <cellStyle name="Обычный 4 3 2 2 2 5 4 2" xfId="13732"/>
    <cellStyle name="Обычный 4 3 2 2 2 5 4 2 2" xfId="30629"/>
    <cellStyle name="Обычный 4 3 2 2 2 5 4 3" xfId="22181"/>
    <cellStyle name="Обычный 4 3 2 2 2 5 5" xfId="9508"/>
    <cellStyle name="Обычный 4 3 2 2 2 5 5 2" xfId="26405"/>
    <cellStyle name="Обычный 4 3 2 2 2 5 6" xfId="17957"/>
    <cellStyle name="Обычный 4 3 2 2 2 6" xfId="1764"/>
    <cellStyle name="Обычный 4 3 2 2 2 6 2" xfId="5988"/>
    <cellStyle name="Обычный 4 3 2 2 2 6 2 2" xfId="14436"/>
    <cellStyle name="Обычный 4 3 2 2 2 6 2 2 2" xfId="31333"/>
    <cellStyle name="Обычный 4 3 2 2 2 6 2 3" xfId="22885"/>
    <cellStyle name="Обычный 4 3 2 2 2 6 3" xfId="10212"/>
    <cellStyle name="Обычный 4 3 2 2 2 6 3 2" xfId="27109"/>
    <cellStyle name="Обычный 4 3 2 2 2 6 4" xfId="18661"/>
    <cellStyle name="Обычный 4 3 2 2 2 7" xfId="3172"/>
    <cellStyle name="Обычный 4 3 2 2 2 7 2" xfId="7396"/>
    <cellStyle name="Обычный 4 3 2 2 2 7 2 2" xfId="15844"/>
    <cellStyle name="Обычный 4 3 2 2 2 7 2 2 2" xfId="32741"/>
    <cellStyle name="Обычный 4 3 2 2 2 7 2 3" xfId="24293"/>
    <cellStyle name="Обычный 4 3 2 2 2 7 3" xfId="11620"/>
    <cellStyle name="Обычный 4 3 2 2 2 7 3 2" xfId="28517"/>
    <cellStyle name="Обычный 4 3 2 2 2 7 4" xfId="20069"/>
    <cellStyle name="Обычный 4 3 2 2 2 8" xfId="4580"/>
    <cellStyle name="Обычный 4 3 2 2 2 8 2" xfId="13028"/>
    <cellStyle name="Обычный 4 3 2 2 2 8 2 2" xfId="29925"/>
    <cellStyle name="Обычный 4 3 2 2 2 8 3" xfId="21477"/>
    <cellStyle name="Обычный 4 3 2 2 2 9" xfId="8804"/>
    <cellStyle name="Обычный 4 3 2 2 2 9 2" xfId="25701"/>
    <cellStyle name="Обычный 4 3 2 2 3" xfId="282"/>
    <cellStyle name="Обычный 4 3 2 2 3 10" xfId="34154"/>
    <cellStyle name="Обычный 4 3 2 2 3 2" xfId="283"/>
    <cellStyle name="Обычный 4 3 2 2 3 2 2" xfId="685"/>
    <cellStyle name="Обычный 4 3 2 2 3 2 2 2" xfId="1416"/>
    <cellStyle name="Обычный 4 3 2 2 3 2 2 2 2" xfId="2825"/>
    <cellStyle name="Обычный 4 3 2 2 3 2 2 2 2 2" xfId="7049"/>
    <cellStyle name="Обычный 4 3 2 2 3 2 2 2 2 2 2" xfId="15497"/>
    <cellStyle name="Обычный 4 3 2 2 3 2 2 2 2 2 2 2" xfId="32394"/>
    <cellStyle name="Обычный 4 3 2 2 3 2 2 2 2 2 3" xfId="23946"/>
    <cellStyle name="Обычный 4 3 2 2 3 2 2 2 2 3" xfId="11273"/>
    <cellStyle name="Обычный 4 3 2 2 3 2 2 2 2 3 2" xfId="28170"/>
    <cellStyle name="Обычный 4 3 2 2 3 2 2 2 2 4" xfId="19722"/>
    <cellStyle name="Обычный 4 3 2 2 3 2 2 2 3" xfId="4233"/>
    <cellStyle name="Обычный 4 3 2 2 3 2 2 2 3 2" xfId="8457"/>
    <cellStyle name="Обычный 4 3 2 2 3 2 2 2 3 2 2" xfId="16905"/>
    <cellStyle name="Обычный 4 3 2 2 3 2 2 2 3 2 2 2" xfId="33802"/>
    <cellStyle name="Обычный 4 3 2 2 3 2 2 2 3 2 3" xfId="25354"/>
    <cellStyle name="Обычный 4 3 2 2 3 2 2 2 3 3" xfId="12681"/>
    <cellStyle name="Обычный 4 3 2 2 3 2 2 2 3 3 2" xfId="29578"/>
    <cellStyle name="Обычный 4 3 2 2 3 2 2 2 3 4" xfId="21130"/>
    <cellStyle name="Обычный 4 3 2 2 3 2 2 2 4" xfId="5641"/>
    <cellStyle name="Обычный 4 3 2 2 3 2 2 2 4 2" xfId="14089"/>
    <cellStyle name="Обычный 4 3 2 2 3 2 2 2 4 2 2" xfId="30986"/>
    <cellStyle name="Обычный 4 3 2 2 3 2 2 2 4 3" xfId="22538"/>
    <cellStyle name="Обычный 4 3 2 2 3 2 2 2 5" xfId="9865"/>
    <cellStyle name="Обычный 4 3 2 2 3 2 2 2 5 2" xfId="26762"/>
    <cellStyle name="Обычный 4 3 2 2 3 2 2 2 6" xfId="18314"/>
    <cellStyle name="Обычный 4 3 2 2 3 2 2 3" xfId="2121"/>
    <cellStyle name="Обычный 4 3 2 2 3 2 2 3 2" xfId="6345"/>
    <cellStyle name="Обычный 4 3 2 2 3 2 2 3 2 2" xfId="14793"/>
    <cellStyle name="Обычный 4 3 2 2 3 2 2 3 2 2 2" xfId="31690"/>
    <cellStyle name="Обычный 4 3 2 2 3 2 2 3 2 3" xfId="23242"/>
    <cellStyle name="Обычный 4 3 2 2 3 2 2 3 3" xfId="10569"/>
    <cellStyle name="Обычный 4 3 2 2 3 2 2 3 3 2" xfId="27466"/>
    <cellStyle name="Обычный 4 3 2 2 3 2 2 3 4" xfId="19018"/>
    <cellStyle name="Обычный 4 3 2 2 3 2 2 4" xfId="3529"/>
    <cellStyle name="Обычный 4 3 2 2 3 2 2 4 2" xfId="7753"/>
    <cellStyle name="Обычный 4 3 2 2 3 2 2 4 2 2" xfId="16201"/>
    <cellStyle name="Обычный 4 3 2 2 3 2 2 4 2 2 2" xfId="33098"/>
    <cellStyle name="Обычный 4 3 2 2 3 2 2 4 2 3" xfId="24650"/>
    <cellStyle name="Обычный 4 3 2 2 3 2 2 4 3" xfId="11977"/>
    <cellStyle name="Обычный 4 3 2 2 3 2 2 4 3 2" xfId="28874"/>
    <cellStyle name="Обычный 4 3 2 2 3 2 2 4 4" xfId="20426"/>
    <cellStyle name="Обычный 4 3 2 2 3 2 2 5" xfId="4937"/>
    <cellStyle name="Обычный 4 3 2 2 3 2 2 5 2" xfId="13385"/>
    <cellStyle name="Обычный 4 3 2 2 3 2 2 5 2 2" xfId="30282"/>
    <cellStyle name="Обычный 4 3 2 2 3 2 2 5 3" xfId="21834"/>
    <cellStyle name="Обычный 4 3 2 2 3 2 2 6" xfId="9161"/>
    <cellStyle name="Обычный 4 3 2 2 3 2 2 6 2" xfId="26058"/>
    <cellStyle name="Обычный 4 3 2 2 3 2 2 7" xfId="17610"/>
    <cellStyle name="Обычный 4 3 2 2 3 2 2 8" xfId="34507"/>
    <cellStyle name="Обычный 4 3 2 2 3 2 3" xfId="1064"/>
    <cellStyle name="Обычный 4 3 2 2 3 2 3 2" xfId="2473"/>
    <cellStyle name="Обычный 4 3 2 2 3 2 3 2 2" xfId="6697"/>
    <cellStyle name="Обычный 4 3 2 2 3 2 3 2 2 2" xfId="15145"/>
    <cellStyle name="Обычный 4 3 2 2 3 2 3 2 2 2 2" xfId="32042"/>
    <cellStyle name="Обычный 4 3 2 2 3 2 3 2 2 3" xfId="23594"/>
    <cellStyle name="Обычный 4 3 2 2 3 2 3 2 3" xfId="10921"/>
    <cellStyle name="Обычный 4 3 2 2 3 2 3 2 3 2" xfId="27818"/>
    <cellStyle name="Обычный 4 3 2 2 3 2 3 2 4" xfId="19370"/>
    <cellStyle name="Обычный 4 3 2 2 3 2 3 3" xfId="3881"/>
    <cellStyle name="Обычный 4 3 2 2 3 2 3 3 2" xfId="8105"/>
    <cellStyle name="Обычный 4 3 2 2 3 2 3 3 2 2" xfId="16553"/>
    <cellStyle name="Обычный 4 3 2 2 3 2 3 3 2 2 2" xfId="33450"/>
    <cellStyle name="Обычный 4 3 2 2 3 2 3 3 2 3" xfId="25002"/>
    <cellStyle name="Обычный 4 3 2 2 3 2 3 3 3" xfId="12329"/>
    <cellStyle name="Обычный 4 3 2 2 3 2 3 3 3 2" xfId="29226"/>
    <cellStyle name="Обычный 4 3 2 2 3 2 3 3 4" xfId="20778"/>
    <cellStyle name="Обычный 4 3 2 2 3 2 3 4" xfId="5289"/>
    <cellStyle name="Обычный 4 3 2 2 3 2 3 4 2" xfId="13737"/>
    <cellStyle name="Обычный 4 3 2 2 3 2 3 4 2 2" xfId="30634"/>
    <cellStyle name="Обычный 4 3 2 2 3 2 3 4 3" xfId="22186"/>
    <cellStyle name="Обычный 4 3 2 2 3 2 3 5" xfId="9513"/>
    <cellStyle name="Обычный 4 3 2 2 3 2 3 5 2" xfId="26410"/>
    <cellStyle name="Обычный 4 3 2 2 3 2 3 6" xfId="17962"/>
    <cellStyle name="Обычный 4 3 2 2 3 2 4" xfId="1769"/>
    <cellStyle name="Обычный 4 3 2 2 3 2 4 2" xfId="5993"/>
    <cellStyle name="Обычный 4 3 2 2 3 2 4 2 2" xfId="14441"/>
    <cellStyle name="Обычный 4 3 2 2 3 2 4 2 2 2" xfId="31338"/>
    <cellStyle name="Обычный 4 3 2 2 3 2 4 2 3" xfId="22890"/>
    <cellStyle name="Обычный 4 3 2 2 3 2 4 3" xfId="10217"/>
    <cellStyle name="Обычный 4 3 2 2 3 2 4 3 2" xfId="27114"/>
    <cellStyle name="Обычный 4 3 2 2 3 2 4 4" xfId="18666"/>
    <cellStyle name="Обычный 4 3 2 2 3 2 5" xfId="3177"/>
    <cellStyle name="Обычный 4 3 2 2 3 2 5 2" xfId="7401"/>
    <cellStyle name="Обычный 4 3 2 2 3 2 5 2 2" xfId="15849"/>
    <cellStyle name="Обычный 4 3 2 2 3 2 5 2 2 2" xfId="32746"/>
    <cellStyle name="Обычный 4 3 2 2 3 2 5 2 3" xfId="24298"/>
    <cellStyle name="Обычный 4 3 2 2 3 2 5 3" xfId="11625"/>
    <cellStyle name="Обычный 4 3 2 2 3 2 5 3 2" xfId="28522"/>
    <cellStyle name="Обычный 4 3 2 2 3 2 5 4" xfId="20074"/>
    <cellStyle name="Обычный 4 3 2 2 3 2 6" xfId="4585"/>
    <cellStyle name="Обычный 4 3 2 2 3 2 6 2" xfId="13033"/>
    <cellStyle name="Обычный 4 3 2 2 3 2 6 2 2" xfId="29930"/>
    <cellStyle name="Обычный 4 3 2 2 3 2 6 3" xfId="21482"/>
    <cellStyle name="Обычный 4 3 2 2 3 2 7" xfId="8809"/>
    <cellStyle name="Обычный 4 3 2 2 3 2 7 2" xfId="25706"/>
    <cellStyle name="Обычный 4 3 2 2 3 2 8" xfId="17258"/>
    <cellStyle name="Обычный 4 3 2 2 3 2 9" xfId="34155"/>
    <cellStyle name="Обычный 4 3 2 2 3 3" xfId="684"/>
    <cellStyle name="Обычный 4 3 2 2 3 3 2" xfId="1415"/>
    <cellStyle name="Обычный 4 3 2 2 3 3 2 2" xfId="2824"/>
    <cellStyle name="Обычный 4 3 2 2 3 3 2 2 2" xfId="7048"/>
    <cellStyle name="Обычный 4 3 2 2 3 3 2 2 2 2" xfId="15496"/>
    <cellStyle name="Обычный 4 3 2 2 3 3 2 2 2 2 2" xfId="32393"/>
    <cellStyle name="Обычный 4 3 2 2 3 3 2 2 2 3" xfId="23945"/>
    <cellStyle name="Обычный 4 3 2 2 3 3 2 2 3" xfId="11272"/>
    <cellStyle name="Обычный 4 3 2 2 3 3 2 2 3 2" xfId="28169"/>
    <cellStyle name="Обычный 4 3 2 2 3 3 2 2 4" xfId="19721"/>
    <cellStyle name="Обычный 4 3 2 2 3 3 2 3" xfId="4232"/>
    <cellStyle name="Обычный 4 3 2 2 3 3 2 3 2" xfId="8456"/>
    <cellStyle name="Обычный 4 3 2 2 3 3 2 3 2 2" xfId="16904"/>
    <cellStyle name="Обычный 4 3 2 2 3 3 2 3 2 2 2" xfId="33801"/>
    <cellStyle name="Обычный 4 3 2 2 3 3 2 3 2 3" xfId="25353"/>
    <cellStyle name="Обычный 4 3 2 2 3 3 2 3 3" xfId="12680"/>
    <cellStyle name="Обычный 4 3 2 2 3 3 2 3 3 2" xfId="29577"/>
    <cellStyle name="Обычный 4 3 2 2 3 3 2 3 4" xfId="21129"/>
    <cellStyle name="Обычный 4 3 2 2 3 3 2 4" xfId="5640"/>
    <cellStyle name="Обычный 4 3 2 2 3 3 2 4 2" xfId="14088"/>
    <cellStyle name="Обычный 4 3 2 2 3 3 2 4 2 2" xfId="30985"/>
    <cellStyle name="Обычный 4 3 2 2 3 3 2 4 3" xfId="22537"/>
    <cellStyle name="Обычный 4 3 2 2 3 3 2 5" xfId="9864"/>
    <cellStyle name="Обычный 4 3 2 2 3 3 2 5 2" xfId="26761"/>
    <cellStyle name="Обычный 4 3 2 2 3 3 2 6" xfId="18313"/>
    <cellStyle name="Обычный 4 3 2 2 3 3 3" xfId="2120"/>
    <cellStyle name="Обычный 4 3 2 2 3 3 3 2" xfId="6344"/>
    <cellStyle name="Обычный 4 3 2 2 3 3 3 2 2" xfId="14792"/>
    <cellStyle name="Обычный 4 3 2 2 3 3 3 2 2 2" xfId="31689"/>
    <cellStyle name="Обычный 4 3 2 2 3 3 3 2 3" xfId="23241"/>
    <cellStyle name="Обычный 4 3 2 2 3 3 3 3" xfId="10568"/>
    <cellStyle name="Обычный 4 3 2 2 3 3 3 3 2" xfId="27465"/>
    <cellStyle name="Обычный 4 3 2 2 3 3 3 4" xfId="19017"/>
    <cellStyle name="Обычный 4 3 2 2 3 3 4" xfId="3528"/>
    <cellStyle name="Обычный 4 3 2 2 3 3 4 2" xfId="7752"/>
    <cellStyle name="Обычный 4 3 2 2 3 3 4 2 2" xfId="16200"/>
    <cellStyle name="Обычный 4 3 2 2 3 3 4 2 2 2" xfId="33097"/>
    <cellStyle name="Обычный 4 3 2 2 3 3 4 2 3" xfId="24649"/>
    <cellStyle name="Обычный 4 3 2 2 3 3 4 3" xfId="11976"/>
    <cellStyle name="Обычный 4 3 2 2 3 3 4 3 2" xfId="28873"/>
    <cellStyle name="Обычный 4 3 2 2 3 3 4 4" xfId="20425"/>
    <cellStyle name="Обычный 4 3 2 2 3 3 5" xfId="4936"/>
    <cellStyle name="Обычный 4 3 2 2 3 3 5 2" xfId="13384"/>
    <cellStyle name="Обычный 4 3 2 2 3 3 5 2 2" xfId="30281"/>
    <cellStyle name="Обычный 4 3 2 2 3 3 5 3" xfId="21833"/>
    <cellStyle name="Обычный 4 3 2 2 3 3 6" xfId="9160"/>
    <cellStyle name="Обычный 4 3 2 2 3 3 6 2" xfId="26057"/>
    <cellStyle name="Обычный 4 3 2 2 3 3 7" xfId="17609"/>
    <cellStyle name="Обычный 4 3 2 2 3 3 8" xfId="34506"/>
    <cellStyle name="Обычный 4 3 2 2 3 4" xfId="1063"/>
    <cellStyle name="Обычный 4 3 2 2 3 4 2" xfId="2472"/>
    <cellStyle name="Обычный 4 3 2 2 3 4 2 2" xfId="6696"/>
    <cellStyle name="Обычный 4 3 2 2 3 4 2 2 2" xfId="15144"/>
    <cellStyle name="Обычный 4 3 2 2 3 4 2 2 2 2" xfId="32041"/>
    <cellStyle name="Обычный 4 3 2 2 3 4 2 2 3" xfId="23593"/>
    <cellStyle name="Обычный 4 3 2 2 3 4 2 3" xfId="10920"/>
    <cellStyle name="Обычный 4 3 2 2 3 4 2 3 2" xfId="27817"/>
    <cellStyle name="Обычный 4 3 2 2 3 4 2 4" xfId="19369"/>
    <cellStyle name="Обычный 4 3 2 2 3 4 3" xfId="3880"/>
    <cellStyle name="Обычный 4 3 2 2 3 4 3 2" xfId="8104"/>
    <cellStyle name="Обычный 4 3 2 2 3 4 3 2 2" xfId="16552"/>
    <cellStyle name="Обычный 4 3 2 2 3 4 3 2 2 2" xfId="33449"/>
    <cellStyle name="Обычный 4 3 2 2 3 4 3 2 3" xfId="25001"/>
    <cellStyle name="Обычный 4 3 2 2 3 4 3 3" xfId="12328"/>
    <cellStyle name="Обычный 4 3 2 2 3 4 3 3 2" xfId="29225"/>
    <cellStyle name="Обычный 4 3 2 2 3 4 3 4" xfId="20777"/>
    <cellStyle name="Обычный 4 3 2 2 3 4 4" xfId="5288"/>
    <cellStyle name="Обычный 4 3 2 2 3 4 4 2" xfId="13736"/>
    <cellStyle name="Обычный 4 3 2 2 3 4 4 2 2" xfId="30633"/>
    <cellStyle name="Обычный 4 3 2 2 3 4 4 3" xfId="22185"/>
    <cellStyle name="Обычный 4 3 2 2 3 4 5" xfId="9512"/>
    <cellStyle name="Обычный 4 3 2 2 3 4 5 2" xfId="26409"/>
    <cellStyle name="Обычный 4 3 2 2 3 4 6" xfId="17961"/>
    <cellStyle name="Обычный 4 3 2 2 3 5" xfId="1768"/>
    <cellStyle name="Обычный 4 3 2 2 3 5 2" xfId="5992"/>
    <cellStyle name="Обычный 4 3 2 2 3 5 2 2" xfId="14440"/>
    <cellStyle name="Обычный 4 3 2 2 3 5 2 2 2" xfId="31337"/>
    <cellStyle name="Обычный 4 3 2 2 3 5 2 3" xfId="22889"/>
    <cellStyle name="Обычный 4 3 2 2 3 5 3" xfId="10216"/>
    <cellStyle name="Обычный 4 3 2 2 3 5 3 2" xfId="27113"/>
    <cellStyle name="Обычный 4 3 2 2 3 5 4" xfId="18665"/>
    <cellStyle name="Обычный 4 3 2 2 3 6" xfId="3176"/>
    <cellStyle name="Обычный 4 3 2 2 3 6 2" xfId="7400"/>
    <cellStyle name="Обычный 4 3 2 2 3 6 2 2" xfId="15848"/>
    <cellStyle name="Обычный 4 3 2 2 3 6 2 2 2" xfId="32745"/>
    <cellStyle name="Обычный 4 3 2 2 3 6 2 3" xfId="24297"/>
    <cellStyle name="Обычный 4 3 2 2 3 6 3" xfId="11624"/>
    <cellStyle name="Обычный 4 3 2 2 3 6 3 2" xfId="28521"/>
    <cellStyle name="Обычный 4 3 2 2 3 6 4" xfId="20073"/>
    <cellStyle name="Обычный 4 3 2 2 3 7" xfId="4584"/>
    <cellStyle name="Обычный 4 3 2 2 3 7 2" xfId="13032"/>
    <cellStyle name="Обычный 4 3 2 2 3 7 2 2" xfId="29929"/>
    <cellStyle name="Обычный 4 3 2 2 3 7 3" xfId="21481"/>
    <cellStyle name="Обычный 4 3 2 2 3 8" xfId="8808"/>
    <cellStyle name="Обычный 4 3 2 2 3 8 2" xfId="25705"/>
    <cellStyle name="Обычный 4 3 2 2 3 9" xfId="17257"/>
    <cellStyle name="Обычный 4 3 2 2 4" xfId="284"/>
    <cellStyle name="Обычный 4 3 2 2 4 2" xfId="686"/>
    <cellStyle name="Обычный 4 3 2 2 4 2 2" xfId="1417"/>
    <cellStyle name="Обычный 4 3 2 2 4 2 2 2" xfId="2826"/>
    <cellStyle name="Обычный 4 3 2 2 4 2 2 2 2" xfId="7050"/>
    <cellStyle name="Обычный 4 3 2 2 4 2 2 2 2 2" xfId="15498"/>
    <cellStyle name="Обычный 4 3 2 2 4 2 2 2 2 2 2" xfId="32395"/>
    <cellStyle name="Обычный 4 3 2 2 4 2 2 2 2 3" xfId="23947"/>
    <cellStyle name="Обычный 4 3 2 2 4 2 2 2 3" xfId="11274"/>
    <cellStyle name="Обычный 4 3 2 2 4 2 2 2 3 2" xfId="28171"/>
    <cellStyle name="Обычный 4 3 2 2 4 2 2 2 4" xfId="19723"/>
    <cellStyle name="Обычный 4 3 2 2 4 2 2 3" xfId="4234"/>
    <cellStyle name="Обычный 4 3 2 2 4 2 2 3 2" xfId="8458"/>
    <cellStyle name="Обычный 4 3 2 2 4 2 2 3 2 2" xfId="16906"/>
    <cellStyle name="Обычный 4 3 2 2 4 2 2 3 2 2 2" xfId="33803"/>
    <cellStyle name="Обычный 4 3 2 2 4 2 2 3 2 3" xfId="25355"/>
    <cellStyle name="Обычный 4 3 2 2 4 2 2 3 3" xfId="12682"/>
    <cellStyle name="Обычный 4 3 2 2 4 2 2 3 3 2" xfId="29579"/>
    <cellStyle name="Обычный 4 3 2 2 4 2 2 3 4" xfId="21131"/>
    <cellStyle name="Обычный 4 3 2 2 4 2 2 4" xfId="5642"/>
    <cellStyle name="Обычный 4 3 2 2 4 2 2 4 2" xfId="14090"/>
    <cellStyle name="Обычный 4 3 2 2 4 2 2 4 2 2" xfId="30987"/>
    <cellStyle name="Обычный 4 3 2 2 4 2 2 4 3" xfId="22539"/>
    <cellStyle name="Обычный 4 3 2 2 4 2 2 5" xfId="9866"/>
    <cellStyle name="Обычный 4 3 2 2 4 2 2 5 2" xfId="26763"/>
    <cellStyle name="Обычный 4 3 2 2 4 2 2 6" xfId="18315"/>
    <cellStyle name="Обычный 4 3 2 2 4 2 3" xfId="2122"/>
    <cellStyle name="Обычный 4 3 2 2 4 2 3 2" xfId="6346"/>
    <cellStyle name="Обычный 4 3 2 2 4 2 3 2 2" xfId="14794"/>
    <cellStyle name="Обычный 4 3 2 2 4 2 3 2 2 2" xfId="31691"/>
    <cellStyle name="Обычный 4 3 2 2 4 2 3 2 3" xfId="23243"/>
    <cellStyle name="Обычный 4 3 2 2 4 2 3 3" xfId="10570"/>
    <cellStyle name="Обычный 4 3 2 2 4 2 3 3 2" xfId="27467"/>
    <cellStyle name="Обычный 4 3 2 2 4 2 3 4" xfId="19019"/>
    <cellStyle name="Обычный 4 3 2 2 4 2 4" xfId="3530"/>
    <cellStyle name="Обычный 4 3 2 2 4 2 4 2" xfId="7754"/>
    <cellStyle name="Обычный 4 3 2 2 4 2 4 2 2" xfId="16202"/>
    <cellStyle name="Обычный 4 3 2 2 4 2 4 2 2 2" xfId="33099"/>
    <cellStyle name="Обычный 4 3 2 2 4 2 4 2 3" xfId="24651"/>
    <cellStyle name="Обычный 4 3 2 2 4 2 4 3" xfId="11978"/>
    <cellStyle name="Обычный 4 3 2 2 4 2 4 3 2" xfId="28875"/>
    <cellStyle name="Обычный 4 3 2 2 4 2 4 4" xfId="20427"/>
    <cellStyle name="Обычный 4 3 2 2 4 2 5" xfId="4938"/>
    <cellStyle name="Обычный 4 3 2 2 4 2 5 2" xfId="13386"/>
    <cellStyle name="Обычный 4 3 2 2 4 2 5 2 2" xfId="30283"/>
    <cellStyle name="Обычный 4 3 2 2 4 2 5 3" xfId="21835"/>
    <cellStyle name="Обычный 4 3 2 2 4 2 6" xfId="9162"/>
    <cellStyle name="Обычный 4 3 2 2 4 2 6 2" xfId="26059"/>
    <cellStyle name="Обычный 4 3 2 2 4 2 7" xfId="17611"/>
    <cellStyle name="Обычный 4 3 2 2 4 2 8" xfId="34508"/>
    <cellStyle name="Обычный 4 3 2 2 4 3" xfId="1065"/>
    <cellStyle name="Обычный 4 3 2 2 4 3 2" xfId="2474"/>
    <cellStyle name="Обычный 4 3 2 2 4 3 2 2" xfId="6698"/>
    <cellStyle name="Обычный 4 3 2 2 4 3 2 2 2" xfId="15146"/>
    <cellStyle name="Обычный 4 3 2 2 4 3 2 2 2 2" xfId="32043"/>
    <cellStyle name="Обычный 4 3 2 2 4 3 2 2 3" xfId="23595"/>
    <cellStyle name="Обычный 4 3 2 2 4 3 2 3" xfId="10922"/>
    <cellStyle name="Обычный 4 3 2 2 4 3 2 3 2" xfId="27819"/>
    <cellStyle name="Обычный 4 3 2 2 4 3 2 4" xfId="19371"/>
    <cellStyle name="Обычный 4 3 2 2 4 3 3" xfId="3882"/>
    <cellStyle name="Обычный 4 3 2 2 4 3 3 2" xfId="8106"/>
    <cellStyle name="Обычный 4 3 2 2 4 3 3 2 2" xfId="16554"/>
    <cellStyle name="Обычный 4 3 2 2 4 3 3 2 2 2" xfId="33451"/>
    <cellStyle name="Обычный 4 3 2 2 4 3 3 2 3" xfId="25003"/>
    <cellStyle name="Обычный 4 3 2 2 4 3 3 3" xfId="12330"/>
    <cellStyle name="Обычный 4 3 2 2 4 3 3 3 2" xfId="29227"/>
    <cellStyle name="Обычный 4 3 2 2 4 3 3 4" xfId="20779"/>
    <cellStyle name="Обычный 4 3 2 2 4 3 4" xfId="5290"/>
    <cellStyle name="Обычный 4 3 2 2 4 3 4 2" xfId="13738"/>
    <cellStyle name="Обычный 4 3 2 2 4 3 4 2 2" xfId="30635"/>
    <cellStyle name="Обычный 4 3 2 2 4 3 4 3" xfId="22187"/>
    <cellStyle name="Обычный 4 3 2 2 4 3 5" xfId="9514"/>
    <cellStyle name="Обычный 4 3 2 2 4 3 5 2" xfId="26411"/>
    <cellStyle name="Обычный 4 3 2 2 4 3 6" xfId="17963"/>
    <cellStyle name="Обычный 4 3 2 2 4 4" xfId="1770"/>
    <cellStyle name="Обычный 4 3 2 2 4 4 2" xfId="5994"/>
    <cellStyle name="Обычный 4 3 2 2 4 4 2 2" xfId="14442"/>
    <cellStyle name="Обычный 4 3 2 2 4 4 2 2 2" xfId="31339"/>
    <cellStyle name="Обычный 4 3 2 2 4 4 2 3" xfId="22891"/>
    <cellStyle name="Обычный 4 3 2 2 4 4 3" xfId="10218"/>
    <cellStyle name="Обычный 4 3 2 2 4 4 3 2" xfId="27115"/>
    <cellStyle name="Обычный 4 3 2 2 4 4 4" xfId="18667"/>
    <cellStyle name="Обычный 4 3 2 2 4 5" xfId="3178"/>
    <cellStyle name="Обычный 4 3 2 2 4 5 2" xfId="7402"/>
    <cellStyle name="Обычный 4 3 2 2 4 5 2 2" xfId="15850"/>
    <cellStyle name="Обычный 4 3 2 2 4 5 2 2 2" xfId="32747"/>
    <cellStyle name="Обычный 4 3 2 2 4 5 2 3" xfId="24299"/>
    <cellStyle name="Обычный 4 3 2 2 4 5 3" xfId="11626"/>
    <cellStyle name="Обычный 4 3 2 2 4 5 3 2" xfId="28523"/>
    <cellStyle name="Обычный 4 3 2 2 4 5 4" xfId="20075"/>
    <cellStyle name="Обычный 4 3 2 2 4 6" xfId="4586"/>
    <cellStyle name="Обычный 4 3 2 2 4 6 2" xfId="13034"/>
    <cellStyle name="Обычный 4 3 2 2 4 6 2 2" xfId="29931"/>
    <cellStyle name="Обычный 4 3 2 2 4 6 3" xfId="21483"/>
    <cellStyle name="Обычный 4 3 2 2 4 7" xfId="8810"/>
    <cellStyle name="Обычный 4 3 2 2 4 7 2" xfId="25707"/>
    <cellStyle name="Обычный 4 3 2 2 4 8" xfId="17259"/>
    <cellStyle name="Обычный 4 3 2 2 4 9" xfId="34156"/>
    <cellStyle name="Обычный 4 3 2 2 5" xfId="679"/>
    <cellStyle name="Обычный 4 3 2 2 5 2" xfId="1410"/>
    <cellStyle name="Обычный 4 3 2 2 5 2 2" xfId="2819"/>
    <cellStyle name="Обычный 4 3 2 2 5 2 2 2" xfId="7043"/>
    <cellStyle name="Обычный 4 3 2 2 5 2 2 2 2" xfId="15491"/>
    <cellStyle name="Обычный 4 3 2 2 5 2 2 2 2 2" xfId="32388"/>
    <cellStyle name="Обычный 4 3 2 2 5 2 2 2 3" xfId="23940"/>
    <cellStyle name="Обычный 4 3 2 2 5 2 2 3" xfId="11267"/>
    <cellStyle name="Обычный 4 3 2 2 5 2 2 3 2" xfId="28164"/>
    <cellStyle name="Обычный 4 3 2 2 5 2 2 4" xfId="19716"/>
    <cellStyle name="Обычный 4 3 2 2 5 2 3" xfId="4227"/>
    <cellStyle name="Обычный 4 3 2 2 5 2 3 2" xfId="8451"/>
    <cellStyle name="Обычный 4 3 2 2 5 2 3 2 2" xfId="16899"/>
    <cellStyle name="Обычный 4 3 2 2 5 2 3 2 2 2" xfId="33796"/>
    <cellStyle name="Обычный 4 3 2 2 5 2 3 2 3" xfId="25348"/>
    <cellStyle name="Обычный 4 3 2 2 5 2 3 3" xfId="12675"/>
    <cellStyle name="Обычный 4 3 2 2 5 2 3 3 2" xfId="29572"/>
    <cellStyle name="Обычный 4 3 2 2 5 2 3 4" xfId="21124"/>
    <cellStyle name="Обычный 4 3 2 2 5 2 4" xfId="5635"/>
    <cellStyle name="Обычный 4 3 2 2 5 2 4 2" xfId="14083"/>
    <cellStyle name="Обычный 4 3 2 2 5 2 4 2 2" xfId="30980"/>
    <cellStyle name="Обычный 4 3 2 2 5 2 4 3" xfId="22532"/>
    <cellStyle name="Обычный 4 3 2 2 5 2 5" xfId="9859"/>
    <cellStyle name="Обычный 4 3 2 2 5 2 5 2" xfId="26756"/>
    <cellStyle name="Обычный 4 3 2 2 5 2 6" xfId="18308"/>
    <cellStyle name="Обычный 4 3 2 2 5 3" xfId="2115"/>
    <cellStyle name="Обычный 4 3 2 2 5 3 2" xfId="6339"/>
    <cellStyle name="Обычный 4 3 2 2 5 3 2 2" xfId="14787"/>
    <cellStyle name="Обычный 4 3 2 2 5 3 2 2 2" xfId="31684"/>
    <cellStyle name="Обычный 4 3 2 2 5 3 2 3" xfId="23236"/>
    <cellStyle name="Обычный 4 3 2 2 5 3 3" xfId="10563"/>
    <cellStyle name="Обычный 4 3 2 2 5 3 3 2" xfId="27460"/>
    <cellStyle name="Обычный 4 3 2 2 5 3 4" xfId="19012"/>
    <cellStyle name="Обычный 4 3 2 2 5 4" xfId="3523"/>
    <cellStyle name="Обычный 4 3 2 2 5 4 2" xfId="7747"/>
    <cellStyle name="Обычный 4 3 2 2 5 4 2 2" xfId="16195"/>
    <cellStyle name="Обычный 4 3 2 2 5 4 2 2 2" xfId="33092"/>
    <cellStyle name="Обычный 4 3 2 2 5 4 2 3" xfId="24644"/>
    <cellStyle name="Обычный 4 3 2 2 5 4 3" xfId="11971"/>
    <cellStyle name="Обычный 4 3 2 2 5 4 3 2" xfId="28868"/>
    <cellStyle name="Обычный 4 3 2 2 5 4 4" xfId="20420"/>
    <cellStyle name="Обычный 4 3 2 2 5 5" xfId="4931"/>
    <cellStyle name="Обычный 4 3 2 2 5 5 2" xfId="13379"/>
    <cellStyle name="Обычный 4 3 2 2 5 5 2 2" xfId="30276"/>
    <cellStyle name="Обычный 4 3 2 2 5 5 3" xfId="21828"/>
    <cellStyle name="Обычный 4 3 2 2 5 6" xfId="9155"/>
    <cellStyle name="Обычный 4 3 2 2 5 6 2" xfId="26052"/>
    <cellStyle name="Обычный 4 3 2 2 5 7" xfId="17604"/>
    <cellStyle name="Обычный 4 3 2 2 5 8" xfId="34501"/>
    <cellStyle name="Обычный 4 3 2 2 6" xfId="1058"/>
    <cellStyle name="Обычный 4 3 2 2 6 2" xfId="2467"/>
    <cellStyle name="Обычный 4 3 2 2 6 2 2" xfId="6691"/>
    <cellStyle name="Обычный 4 3 2 2 6 2 2 2" xfId="15139"/>
    <cellStyle name="Обычный 4 3 2 2 6 2 2 2 2" xfId="32036"/>
    <cellStyle name="Обычный 4 3 2 2 6 2 2 3" xfId="23588"/>
    <cellStyle name="Обычный 4 3 2 2 6 2 3" xfId="10915"/>
    <cellStyle name="Обычный 4 3 2 2 6 2 3 2" xfId="27812"/>
    <cellStyle name="Обычный 4 3 2 2 6 2 4" xfId="19364"/>
    <cellStyle name="Обычный 4 3 2 2 6 3" xfId="3875"/>
    <cellStyle name="Обычный 4 3 2 2 6 3 2" xfId="8099"/>
    <cellStyle name="Обычный 4 3 2 2 6 3 2 2" xfId="16547"/>
    <cellStyle name="Обычный 4 3 2 2 6 3 2 2 2" xfId="33444"/>
    <cellStyle name="Обычный 4 3 2 2 6 3 2 3" xfId="24996"/>
    <cellStyle name="Обычный 4 3 2 2 6 3 3" xfId="12323"/>
    <cellStyle name="Обычный 4 3 2 2 6 3 3 2" xfId="29220"/>
    <cellStyle name="Обычный 4 3 2 2 6 3 4" xfId="20772"/>
    <cellStyle name="Обычный 4 3 2 2 6 4" xfId="5283"/>
    <cellStyle name="Обычный 4 3 2 2 6 4 2" xfId="13731"/>
    <cellStyle name="Обычный 4 3 2 2 6 4 2 2" xfId="30628"/>
    <cellStyle name="Обычный 4 3 2 2 6 4 3" xfId="22180"/>
    <cellStyle name="Обычный 4 3 2 2 6 5" xfId="9507"/>
    <cellStyle name="Обычный 4 3 2 2 6 5 2" xfId="26404"/>
    <cellStyle name="Обычный 4 3 2 2 6 6" xfId="17956"/>
    <cellStyle name="Обычный 4 3 2 2 7" xfId="1763"/>
    <cellStyle name="Обычный 4 3 2 2 7 2" xfId="5987"/>
    <cellStyle name="Обычный 4 3 2 2 7 2 2" xfId="14435"/>
    <cellStyle name="Обычный 4 3 2 2 7 2 2 2" xfId="31332"/>
    <cellStyle name="Обычный 4 3 2 2 7 2 3" xfId="22884"/>
    <cellStyle name="Обычный 4 3 2 2 7 3" xfId="10211"/>
    <cellStyle name="Обычный 4 3 2 2 7 3 2" xfId="27108"/>
    <cellStyle name="Обычный 4 3 2 2 7 4" xfId="18660"/>
    <cellStyle name="Обычный 4 3 2 2 8" xfId="3171"/>
    <cellStyle name="Обычный 4 3 2 2 8 2" xfId="7395"/>
    <cellStyle name="Обычный 4 3 2 2 8 2 2" xfId="15843"/>
    <cellStyle name="Обычный 4 3 2 2 8 2 2 2" xfId="32740"/>
    <cellStyle name="Обычный 4 3 2 2 8 2 3" xfId="24292"/>
    <cellStyle name="Обычный 4 3 2 2 8 3" xfId="11619"/>
    <cellStyle name="Обычный 4 3 2 2 8 3 2" xfId="28516"/>
    <cellStyle name="Обычный 4 3 2 2 8 4" xfId="20068"/>
    <cellStyle name="Обычный 4 3 2 2 9" xfId="4579"/>
    <cellStyle name="Обычный 4 3 2 2 9 2" xfId="13027"/>
    <cellStyle name="Обычный 4 3 2 2 9 2 2" xfId="29924"/>
    <cellStyle name="Обычный 4 3 2 2 9 3" xfId="21476"/>
    <cellStyle name="Обычный 4 3 2 3" xfId="285"/>
    <cellStyle name="Обычный 4 3 2 3 10" xfId="17260"/>
    <cellStyle name="Обычный 4 3 2 3 11" xfId="34157"/>
    <cellStyle name="Обычный 4 3 2 3 2" xfId="286"/>
    <cellStyle name="Обычный 4 3 2 3 2 10" xfId="34158"/>
    <cellStyle name="Обычный 4 3 2 3 2 2" xfId="287"/>
    <cellStyle name="Обычный 4 3 2 3 2 2 2" xfId="689"/>
    <cellStyle name="Обычный 4 3 2 3 2 2 2 2" xfId="1420"/>
    <cellStyle name="Обычный 4 3 2 3 2 2 2 2 2" xfId="2829"/>
    <cellStyle name="Обычный 4 3 2 3 2 2 2 2 2 2" xfId="7053"/>
    <cellStyle name="Обычный 4 3 2 3 2 2 2 2 2 2 2" xfId="15501"/>
    <cellStyle name="Обычный 4 3 2 3 2 2 2 2 2 2 2 2" xfId="32398"/>
    <cellStyle name="Обычный 4 3 2 3 2 2 2 2 2 2 3" xfId="23950"/>
    <cellStyle name="Обычный 4 3 2 3 2 2 2 2 2 3" xfId="11277"/>
    <cellStyle name="Обычный 4 3 2 3 2 2 2 2 2 3 2" xfId="28174"/>
    <cellStyle name="Обычный 4 3 2 3 2 2 2 2 2 4" xfId="19726"/>
    <cellStyle name="Обычный 4 3 2 3 2 2 2 2 3" xfId="4237"/>
    <cellStyle name="Обычный 4 3 2 3 2 2 2 2 3 2" xfId="8461"/>
    <cellStyle name="Обычный 4 3 2 3 2 2 2 2 3 2 2" xfId="16909"/>
    <cellStyle name="Обычный 4 3 2 3 2 2 2 2 3 2 2 2" xfId="33806"/>
    <cellStyle name="Обычный 4 3 2 3 2 2 2 2 3 2 3" xfId="25358"/>
    <cellStyle name="Обычный 4 3 2 3 2 2 2 2 3 3" xfId="12685"/>
    <cellStyle name="Обычный 4 3 2 3 2 2 2 2 3 3 2" xfId="29582"/>
    <cellStyle name="Обычный 4 3 2 3 2 2 2 2 3 4" xfId="21134"/>
    <cellStyle name="Обычный 4 3 2 3 2 2 2 2 4" xfId="5645"/>
    <cellStyle name="Обычный 4 3 2 3 2 2 2 2 4 2" xfId="14093"/>
    <cellStyle name="Обычный 4 3 2 3 2 2 2 2 4 2 2" xfId="30990"/>
    <cellStyle name="Обычный 4 3 2 3 2 2 2 2 4 3" xfId="22542"/>
    <cellStyle name="Обычный 4 3 2 3 2 2 2 2 5" xfId="9869"/>
    <cellStyle name="Обычный 4 3 2 3 2 2 2 2 5 2" xfId="26766"/>
    <cellStyle name="Обычный 4 3 2 3 2 2 2 2 6" xfId="18318"/>
    <cellStyle name="Обычный 4 3 2 3 2 2 2 3" xfId="2125"/>
    <cellStyle name="Обычный 4 3 2 3 2 2 2 3 2" xfId="6349"/>
    <cellStyle name="Обычный 4 3 2 3 2 2 2 3 2 2" xfId="14797"/>
    <cellStyle name="Обычный 4 3 2 3 2 2 2 3 2 2 2" xfId="31694"/>
    <cellStyle name="Обычный 4 3 2 3 2 2 2 3 2 3" xfId="23246"/>
    <cellStyle name="Обычный 4 3 2 3 2 2 2 3 3" xfId="10573"/>
    <cellStyle name="Обычный 4 3 2 3 2 2 2 3 3 2" xfId="27470"/>
    <cellStyle name="Обычный 4 3 2 3 2 2 2 3 4" xfId="19022"/>
    <cellStyle name="Обычный 4 3 2 3 2 2 2 4" xfId="3533"/>
    <cellStyle name="Обычный 4 3 2 3 2 2 2 4 2" xfId="7757"/>
    <cellStyle name="Обычный 4 3 2 3 2 2 2 4 2 2" xfId="16205"/>
    <cellStyle name="Обычный 4 3 2 3 2 2 2 4 2 2 2" xfId="33102"/>
    <cellStyle name="Обычный 4 3 2 3 2 2 2 4 2 3" xfId="24654"/>
    <cellStyle name="Обычный 4 3 2 3 2 2 2 4 3" xfId="11981"/>
    <cellStyle name="Обычный 4 3 2 3 2 2 2 4 3 2" xfId="28878"/>
    <cellStyle name="Обычный 4 3 2 3 2 2 2 4 4" xfId="20430"/>
    <cellStyle name="Обычный 4 3 2 3 2 2 2 5" xfId="4941"/>
    <cellStyle name="Обычный 4 3 2 3 2 2 2 5 2" xfId="13389"/>
    <cellStyle name="Обычный 4 3 2 3 2 2 2 5 2 2" xfId="30286"/>
    <cellStyle name="Обычный 4 3 2 3 2 2 2 5 3" xfId="21838"/>
    <cellStyle name="Обычный 4 3 2 3 2 2 2 6" xfId="9165"/>
    <cellStyle name="Обычный 4 3 2 3 2 2 2 6 2" xfId="26062"/>
    <cellStyle name="Обычный 4 3 2 3 2 2 2 7" xfId="17614"/>
    <cellStyle name="Обычный 4 3 2 3 2 2 2 8" xfId="34511"/>
    <cellStyle name="Обычный 4 3 2 3 2 2 3" xfId="1068"/>
    <cellStyle name="Обычный 4 3 2 3 2 2 3 2" xfId="2477"/>
    <cellStyle name="Обычный 4 3 2 3 2 2 3 2 2" xfId="6701"/>
    <cellStyle name="Обычный 4 3 2 3 2 2 3 2 2 2" xfId="15149"/>
    <cellStyle name="Обычный 4 3 2 3 2 2 3 2 2 2 2" xfId="32046"/>
    <cellStyle name="Обычный 4 3 2 3 2 2 3 2 2 3" xfId="23598"/>
    <cellStyle name="Обычный 4 3 2 3 2 2 3 2 3" xfId="10925"/>
    <cellStyle name="Обычный 4 3 2 3 2 2 3 2 3 2" xfId="27822"/>
    <cellStyle name="Обычный 4 3 2 3 2 2 3 2 4" xfId="19374"/>
    <cellStyle name="Обычный 4 3 2 3 2 2 3 3" xfId="3885"/>
    <cellStyle name="Обычный 4 3 2 3 2 2 3 3 2" xfId="8109"/>
    <cellStyle name="Обычный 4 3 2 3 2 2 3 3 2 2" xfId="16557"/>
    <cellStyle name="Обычный 4 3 2 3 2 2 3 3 2 2 2" xfId="33454"/>
    <cellStyle name="Обычный 4 3 2 3 2 2 3 3 2 3" xfId="25006"/>
    <cellStyle name="Обычный 4 3 2 3 2 2 3 3 3" xfId="12333"/>
    <cellStyle name="Обычный 4 3 2 3 2 2 3 3 3 2" xfId="29230"/>
    <cellStyle name="Обычный 4 3 2 3 2 2 3 3 4" xfId="20782"/>
    <cellStyle name="Обычный 4 3 2 3 2 2 3 4" xfId="5293"/>
    <cellStyle name="Обычный 4 3 2 3 2 2 3 4 2" xfId="13741"/>
    <cellStyle name="Обычный 4 3 2 3 2 2 3 4 2 2" xfId="30638"/>
    <cellStyle name="Обычный 4 3 2 3 2 2 3 4 3" xfId="22190"/>
    <cellStyle name="Обычный 4 3 2 3 2 2 3 5" xfId="9517"/>
    <cellStyle name="Обычный 4 3 2 3 2 2 3 5 2" xfId="26414"/>
    <cellStyle name="Обычный 4 3 2 3 2 2 3 6" xfId="17966"/>
    <cellStyle name="Обычный 4 3 2 3 2 2 4" xfId="1773"/>
    <cellStyle name="Обычный 4 3 2 3 2 2 4 2" xfId="5997"/>
    <cellStyle name="Обычный 4 3 2 3 2 2 4 2 2" xfId="14445"/>
    <cellStyle name="Обычный 4 3 2 3 2 2 4 2 2 2" xfId="31342"/>
    <cellStyle name="Обычный 4 3 2 3 2 2 4 2 3" xfId="22894"/>
    <cellStyle name="Обычный 4 3 2 3 2 2 4 3" xfId="10221"/>
    <cellStyle name="Обычный 4 3 2 3 2 2 4 3 2" xfId="27118"/>
    <cellStyle name="Обычный 4 3 2 3 2 2 4 4" xfId="18670"/>
    <cellStyle name="Обычный 4 3 2 3 2 2 5" xfId="3181"/>
    <cellStyle name="Обычный 4 3 2 3 2 2 5 2" xfId="7405"/>
    <cellStyle name="Обычный 4 3 2 3 2 2 5 2 2" xfId="15853"/>
    <cellStyle name="Обычный 4 3 2 3 2 2 5 2 2 2" xfId="32750"/>
    <cellStyle name="Обычный 4 3 2 3 2 2 5 2 3" xfId="24302"/>
    <cellStyle name="Обычный 4 3 2 3 2 2 5 3" xfId="11629"/>
    <cellStyle name="Обычный 4 3 2 3 2 2 5 3 2" xfId="28526"/>
    <cellStyle name="Обычный 4 3 2 3 2 2 5 4" xfId="20078"/>
    <cellStyle name="Обычный 4 3 2 3 2 2 6" xfId="4589"/>
    <cellStyle name="Обычный 4 3 2 3 2 2 6 2" xfId="13037"/>
    <cellStyle name="Обычный 4 3 2 3 2 2 6 2 2" xfId="29934"/>
    <cellStyle name="Обычный 4 3 2 3 2 2 6 3" xfId="21486"/>
    <cellStyle name="Обычный 4 3 2 3 2 2 7" xfId="8813"/>
    <cellStyle name="Обычный 4 3 2 3 2 2 7 2" xfId="25710"/>
    <cellStyle name="Обычный 4 3 2 3 2 2 8" xfId="17262"/>
    <cellStyle name="Обычный 4 3 2 3 2 2 9" xfId="34159"/>
    <cellStyle name="Обычный 4 3 2 3 2 3" xfId="688"/>
    <cellStyle name="Обычный 4 3 2 3 2 3 2" xfId="1419"/>
    <cellStyle name="Обычный 4 3 2 3 2 3 2 2" xfId="2828"/>
    <cellStyle name="Обычный 4 3 2 3 2 3 2 2 2" xfId="7052"/>
    <cellStyle name="Обычный 4 3 2 3 2 3 2 2 2 2" xfId="15500"/>
    <cellStyle name="Обычный 4 3 2 3 2 3 2 2 2 2 2" xfId="32397"/>
    <cellStyle name="Обычный 4 3 2 3 2 3 2 2 2 3" xfId="23949"/>
    <cellStyle name="Обычный 4 3 2 3 2 3 2 2 3" xfId="11276"/>
    <cellStyle name="Обычный 4 3 2 3 2 3 2 2 3 2" xfId="28173"/>
    <cellStyle name="Обычный 4 3 2 3 2 3 2 2 4" xfId="19725"/>
    <cellStyle name="Обычный 4 3 2 3 2 3 2 3" xfId="4236"/>
    <cellStyle name="Обычный 4 3 2 3 2 3 2 3 2" xfId="8460"/>
    <cellStyle name="Обычный 4 3 2 3 2 3 2 3 2 2" xfId="16908"/>
    <cellStyle name="Обычный 4 3 2 3 2 3 2 3 2 2 2" xfId="33805"/>
    <cellStyle name="Обычный 4 3 2 3 2 3 2 3 2 3" xfId="25357"/>
    <cellStyle name="Обычный 4 3 2 3 2 3 2 3 3" xfId="12684"/>
    <cellStyle name="Обычный 4 3 2 3 2 3 2 3 3 2" xfId="29581"/>
    <cellStyle name="Обычный 4 3 2 3 2 3 2 3 4" xfId="21133"/>
    <cellStyle name="Обычный 4 3 2 3 2 3 2 4" xfId="5644"/>
    <cellStyle name="Обычный 4 3 2 3 2 3 2 4 2" xfId="14092"/>
    <cellStyle name="Обычный 4 3 2 3 2 3 2 4 2 2" xfId="30989"/>
    <cellStyle name="Обычный 4 3 2 3 2 3 2 4 3" xfId="22541"/>
    <cellStyle name="Обычный 4 3 2 3 2 3 2 5" xfId="9868"/>
    <cellStyle name="Обычный 4 3 2 3 2 3 2 5 2" xfId="26765"/>
    <cellStyle name="Обычный 4 3 2 3 2 3 2 6" xfId="18317"/>
    <cellStyle name="Обычный 4 3 2 3 2 3 3" xfId="2124"/>
    <cellStyle name="Обычный 4 3 2 3 2 3 3 2" xfId="6348"/>
    <cellStyle name="Обычный 4 3 2 3 2 3 3 2 2" xfId="14796"/>
    <cellStyle name="Обычный 4 3 2 3 2 3 3 2 2 2" xfId="31693"/>
    <cellStyle name="Обычный 4 3 2 3 2 3 3 2 3" xfId="23245"/>
    <cellStyle name="Обычный 4 3 2 3 2 3 3 3" xfId="10572"/>
    <cellStyle name="Обычный 4 3 2 3 2 3 3 3 2" xfId="27469"/>
    <cellStyle name="Обычный 4 3 2 3 2 3 3 4" xfId="19021"/>
    <cellStyle name="Обычный 4 3 2 3 2 3 4" xfId="3532"/>
    <cellStyle name="Обычный 4 3 2 3 2 3 4 2" xfId="7756"/>
    <cellStyle name="Обычный 4 3 2 3 2 3 4 2 2" xfId="16204"/>
    <cellStyle name="Обычный 4 3 2 3 2 3 4 2 2 2" xfId="33101"/>
    <cellStyle name="Обычный 4 3 2 3 2 3 4 2 3" xfId="24653"/>
    <cellStyle name="Обычный 4 3 2 3 2 3 4 3" xfId="11980"/>
    <cellStyle name="Обычный 4 3 2 3 2 3 4 3 2" xfId="28877"/>
    <cellStyle name="Обычный 4 3 2 3 2 3 4 4" xfId="20429"/>
    <cellStyle name="Обычный 4 3 2 3 2 3 5" xfId="4940"/>
    <cellStyle name="Обычный 4 3 2 3 2 3 5 2" xfId="13388"/>
    <cellStyle name="Обычный 4 3 2 3 2 3 5 2 2" xfId="30285"/>
    <cellStyle name="Обычный 4 3 2 3 2 3 5 3" xfId="21837"/>
    <cellStyle name="Обычный 4 3 2 3 2 3 6" xfId="9164"/>
    <cellStyle name="Обычный 4 3 2 3 2 3 6 2" xfId="26061"/>
    <cellStyle name="Обычный 4 3 2 3 2 3 7" xfId="17613"/>
    <cellStyle name="Обычный 4 3 2 3 2 3 8" xfId="34510"/>
    <cellStyle name="Обычный 4 3 2 3 2 4" xfId="1067"/>
    <cellStyle name="Обычный 4 3 2 3 2 4 2" xfId="2476"/>
    <cellStyle name="Обычный 4 3 2 3 2 4 2 2" xfId="6700"/>
    <cellStyle name="Обычный 4 3 2 3 2 4 2 2 2" xfId="15148"/>
    <cellStyle name="Обычный 4 3 2 3 2 4 2 2 2 2" xfId="32045"/>
    <cellStyle name="Обычный 4 3 2 3 2 4 2 2 3" xfId="23597"/>
    <cellStyle name="Обычный 4 3 2 3 2 4 2 3" xfId="10924"/>
    <cellStyle name="Обычный 4 3 2 3 2 4 2 3 2" xfId="27821"/>
    <cellStyle name="Обычный 4 3 2 3 2 4 2 4" xfId="19373"/>
    <cellStyle name="Обычный 4 3 2 3 2 4 3" xfId="3884"/>
    <cellStyle name="Обычный 4 3 2 3 2 4 3 2" xfId="8108"/>
    <cellStyle name="Обычный 4 3 2 3 2 4 3 2 2" xfId="16556"/>
    <cellStyle name="Обычный 4 3 2 3 2 4 3 2 2 2" xfId="33453"/>
    <cellStyle name="Обычный 4 3 2 3 2 4 3 2 3" xfId="25005"/>
    <cellStyle name="Обычный 4 3 2 3 2 4 3 3" xfId="12332"/>
    <cellStyle name="Обычный 4 3 2 3 2 4 3 3 2" xfId="29229"/>
    <cellStyle name="Обычный 4 3 2 3 2 4 3 4" xfId="20781"/>
    <cellStyle name="Обычный 4 3 2 3 2 4 4" xfId="5292"/>
    <cellStyle name="Обычный 4 3 2 3 2 4 4 2" xfId="13740"/>
    <cellStyle name="Обычный 4 3 2 3 2 4 4 2 2" xfId="30637"/>
    <cellStyle name="Обычный 4 3 2 3 2 4 4 3" xfId="22189"/>
    <cellStyle name="Обычный 4 3 2 3 2 4 5" xfId="9516"/>
    <cellStyle name="Обычный 4 3 2 3 2 4 5 2" xfId="26413"/>
    <cellStyle name="Обычный 4 3 2 3 2 4 6" xfId="17965"/>
    <cellStyle name="Обычный 4 3 2 3 2 5" xfId="1772"/>
    <cellStyle name="Обычный 4 3 2 3 2 5 2" xfId="5996"/>
    <cellStyle name="Обычный 4 3 2 3 2 5 2 2" xfId="14444"/>
    <cellStyle name="Обычный 4 3 2 3 2 5 2 2 2" xfId="31341"/>
    <cellStyle name="Обычный 4 3 2 3 2 5 2 3" xfId="22893"/>
    <cellStyle name="Обычный 4 3 2 3 2 5 3" xfId="10220"/>
    <cellStyle name="Обычный 4 3 2 3 2 5 3 2" xfId="27117"/>
    <cellStyle name="Обычный 4 3 2 3 2 5 4" xfId="18669"/>
    <cellStyle name="Обычный 4 3 2 3 2 6" xfId="3180"/>
    <cellStyle name="Обычный 4 3 2 3 2 6 2" xfId="7404"/>
    <cellStyle name="Обычный 4 3 2 3 2 6 2 2" xfId="15852"/>
    <cellStyle name="Обычный 4 3 2 3 2 6 2 2 2" xfId="32749"/>
    <cellStyle name="Обычный 4 3 2 3 2 6 2 3" xfId="24301"/>
    <cellStyle name="Обычный 4 3 2 3 2 6 3" xfId="11628"/>
    <cellStyle name="Обычный 4 3 2 3 2 6 3 2" xfId="28525"/>
    <cellStyle name="Обычный 4 3 2 3 2 6 4" xfId="20077"/>
    <cellStyle name="Обычный 4 3 2 3 2 7" xfId="4588"/>
    <cellStyle name="Обычный 4 3 2 3 2 7 2" xfId="13036"/>
    <cellStyle name="Обычный 4 3 2 3 2 7 2 2" xfId="29933"/>
    <cellStyle name="Обычный 4 3 2 3 2 7 3" xfId="21485"/>
    <cellStyle name="Обычный 4 3 2 3 2 8" xfId="8812"/>
    <cellStyle name="Обычный 4 3 2 3 2 8 2" xfId="25709"/>
    <cellStyle name="Обычный 4 3 2 3 2 9" xfId="17261"/>
    <cellStyle name="Обычный 4 3 2 3 3" xfId="288"/>
    <cellStyle name="Обычный 4 3 2 3 3 2" xfId="690"/>
    <cellStyle name="Обычный 4 3 2 3 3 2 2" xfId="1421"/>
    <cellStyle name="Обычный 4 3 2 3 3 2 2 2" xfId="2830"/>
    <cellStyle name="Обычный 4 3 2 3 3 2 2 2 2" xfId="7054"/>
    <cellStyle name="Обычный 4 3 2 3 3 2 2 2 2 2" xfId="15502"/>
    <cellStyle name="Обычный 4 3 2 3 3 2 2 2 2 2 2" xfId="32399"/>
    <cellStyle name="Обычный 4 3 2 3 3 2 2 2 2 3" xfId="23951"/>
    <cellStyle name="Обычный 4 3 2 3 3 2 2 2 3" xfId="11278"/>
    <cellStyle name="Обычный 4 3 2 3 3 2 2 2 3 2" xfId="28175"/>
    <cellStyle name="Обычный 4 3 2 3 3 2 2 2 4" xfId="19727"/>
    <cellStyle name="Обычный 4 3 2 3 3 2 2 3" xfId="4238"/>
    <cellStyle name="Обычный 4 3 2 3 3 2 2 3 2" xfId="8462"/>
    <cellStyle name="Обычный 4 3 2 3 3 2 2 3 2 2" xfId="16910"/>
    <cellStyle name="Обычный 4 3 2 3 3 2 2 3 2 2 2" xfId="33807"/>
    <cellStyle name="Обычный 4 3 2 3 3 2 2 3 2 3" xfId="25359"/>
    <cellStyle name="Обычный 4 3 2 3 3 2 2 3 3" xfId="12686"/>
    <cellStyle name="Обычный 4 3 2 3 3 2 2 3 3 2" xfId="29583"/>
    <cellStyle name="Обычный 4 3 2 3 3 2 2 3 4" xfId="21135"/>
    <cellStyle name="Обычный 4 3 2 3 3 2 2 4" xfId="5646"/>
    <cellStyle name="Обычный 4 3 2 3 3 2 2 4 2" xfId="14094"/>
    <cellStyle name="Обычный 4 3 2 3 3 2 2 4 2 2" xfId="30991"/>
    <cellStyle name="Обычный 4 3 2 3 3 2 2 4 3" xfId="22543"/>
    <cellStyle name="Обычный 4 3 2 3 3 2 2 5" xfId="9870"/>
    <cellStyle name="Обычный 4 3 2 3 3 2 2 5 2" xfId="26767"/>
    <cellStyle name="Обычный 4 3 2 3 3 2 2 6" xfId="18319"/>
    <cellStyle name="Обычный 4 3 2 3 3 2 3" xfId="2126"/>
    <cellStyle name="Обычный 4 3 2 3 3 2 3 2" xfId="6350"/>
    <cellStyle name="Обычный 4 3 2 3 3 2 3 2 2" xfId="14798"/>
    <cellStyle name="Обычный 4 3 2 3 3 2 3 2 2 2" xfId="31695"/>
    <cellStyle name="Обычный 4 3 2 3 3 2 3 2 3" xfId="23247"/>
    <cellStyle name="Обычный 4 3 2 3 3 2 3 3" xfId="10574"/>
    <cellStyle name="Обычный 4 3 2 3 3 2 3 3 2" xfId="27471"/>
    <cellStyle name="Обычный 4 3 2 3 3 2 3 4" xfId="19023"/>
    <cellStyle name="Обычный 4 3 2 3 3 2 4" xfId="3534"/>
    <cellStyle name="Обычный 4 3 2 3 3 2 4 2" xfId="7758"/>
    <cellStyle name="Обычный 4 3 2 3 3 2 4 2 2" xfId="16206"/>
    <cellStyle name="Обычный 4 3 2 3 3 2 4 2 2 2" xfId="33103"/>
    <cellStyle name="Обычный 4 3 2 3 3 2 4 2 3" xfId="24655"/>
    <cellStyle name="Обычный 4 3 2 3 3 2 4 3" xfId="11982"/>
    <cellStyle name="Обычный 4 3 2 3 3 2 4 3 2" xfId="28879"/>
    <cellStyle name="Обычный 4 3 2 3 3 2 4 4" xfId="20431"/>
    <cellStyle name="Обычный 4 3 2 3 3 2 5" xfId="4942"/>
    <cellStyle name="Обычный 4 3 2 3 3 2 5 2" xfId="13390"/>
    <cellStyle name="Обычный 4 3 2 3 3 2 5 2 2" xfId="30287"/>
    <cellStyle name="Обычный 4 3 2 3 3 2 5 3" xfId="21839"/>
    <cellStyle name="Обычный 4 3 2 3 3 2 6" xfId="9166"/>
    <cellStyle name="Обычный 4 3 2 3 3 2 6 2" xfId="26063"/>
    <cellStyle name="Обычный 4 3 2 3 3 2 7" xfId="17615"/>
    <cellStyle name="Обычный 4 3 2 3 3 2 8" xfId="34512"/>
    <cellStyle name="Обычный 4 3 2 3 3 3" xfId="1069"/>
    <cellStyle name="Обычный 4 3 2 3 3 3 2" xfId="2478"/>
    <cellStyle name="Обычный 4 3 2 3 3 3 2 2" xfId="6702"/>
    <cellStyle name="Обычный 4 3 2 3 3 3 2 2 2" xfId="15150"/>
    <cellStyle name="Обычный 4 3 2 3 3 3 2 2 2 2" xfId="32047"/>
    <cellStyle name="Обычный 4 3 2 3 3 3 2 2 3" xfId="23599"/>
    <cellStyle name="Обычный 4 3 2 3 3 3 2 3" xfId="10926"/>
    <cellStyle name="Обычный 4 3 2 3 3 3 2 3 2" xfId="27823"/>
    <cellStyle name="Обычный 4 3 2 3 3 3 2 4" xfId="19375"/>
    <cellStyle name="Обычный 4 3 2 3 3 3 3" xfId="3886"/>
    <cellStyle name="Обычный 4 3 2 3 3 3 3 2" xfId="8110"/>
    <cellStyle name="Обычный 4 3 2 3 3 3 3 2 2" xfId="16558"/>
    <cellStyle name="Обычный 4 3 2 3 3 3 3 2 2 2" xfId="33455"/>
    <cellStyle name="Обычный 4 3 2 3 3 3 3 2 3" xfId="25007"/>
    <cellStyle name="Обычный 4 3 2 3 3 3 3 3" xfId="12334"/>
    <cellStyle name="Обычный 4 3 2 3 3 3 3 3 2" xfId="29231"/>
    <cellStyle name="Обычный 4 3 2 3 3 3 3 4" xfId="20783"/>
    <cellStyle name="Обычный 4 3 2 3 3 3 4" xfId="5294"/>
    <cellStyle name="Обычный 4 3 2 3 3 3 4 2" xfId="13742"/>
    <cellStyle name="Обычный 4 3 2 3 3 3 4 2 2" xfId="30639"/>
    <cellStyle name="Обычный 4 3 2 3 3 3 4 3" xfId="22191"/>
    <cellStyle name="Обычный 4 3 2 3 3 3 5" xfId="9518"/>
    <cellStyle name="Обычный 4 3 2 3 3 3 5 2" xfId="26415"/>
    <cellStyle name="Обычный 4 3 2 3 3 3 6" xfId="17967"/>
    <cellStyle name="Обычный 4 3 2 3 3 4" xfId="1774"/>
    <cellStyle name="Обычный 4 3 2 3 3 4 2" xfId="5998"/>
    <cellStyle name="Обычный 4 3 2 3 3 4 2 2" xfId="14446"/>
    <cellStyle name="Обычный 4 3 2 3 3 4 2 2 2" xfId="31343"/>
    <cellStyle name="Обычный 4 3 2 3 3 4 2 3" xfId="22895"/>
    <cellStyle name="Обычный 4 3 2 3 3 4 3" xfId="10222"/>
    <cellStyle name="Обычный 4 3 2 3 3 4 3 2" xfId="27119"/>
    <cellStyle name="Обычный 4 3 2 3 3 4 4" xfId="18671"/>
    <cellStyle name="Обычный 4 3 2 3 3 5" xfId="3182"/>
    <cellStyle name="Обычный 4 3 2 3 3 5 2" xfId="7406"/>
    <cellStyle name="Обычный 4 3 2 3 3 5 2 2" xfId="15854"/>
    <cellStyle name="Обычный 4 3 2 3 3 5 2 2 2" xfId="32751"/>
    <cellStyle name="Обычный 4 3 2 3 3 5 2 3" xfId="24303"/>
    <cellStyle name="Обычный 4 3 2 3 3 5 3" xfId="11630"/>
    <cellStyle name="Обычный 4 3 2 3 3 5 3 2" xfId="28527"/>
    <cellStyle name="Обычный 4 3 2 3 3 5 4" xfId="20079"/>
    <cellStyle name="Обычный 4 3 2 3 3 6" xfId="4590"/>
    <cellStyle name="Обычный 4 3 2 3 3 6 2" xfId="13038"/>
    <cellStyle name="Обычный 4 3 2 3 3 6 2 2" xfId="29935"/>
    <cellStyle name="Обычный 4 3 2 3 3 6 3" xfId="21487"/>
    <cellStyle name="Обычный 4 3 2 3 3 7" xfId="8814"/>
    <cellStyle name="Обычный 4 3 2 3 3 7 2" xfId="25711"/>
    <cellStyle name="Обычный 4 3 2 3 3 8" xfId="17263"/>
    <cellStyle name="Обычный 4 3 2 3 3 9" xfId="34160"/>
    <cellStyle name="Обычный 4 3 2 3 4" xfId="687"/>
    <cellStyle name="Обычный 4 3 2 3 4 2" xfId="1418"/>
    <cellStyle name="Обычный 4 3 2 3 4 2 2" xfId="2827"/>
    <cellStyle name="Обычный 4 3 2 3 4 2 2 2" xfId="7051"/>
    <cellStyle name="Обычный 4 3 2 3 4 2 2 2 2" xfId="15499"/>
    <cellStyle name="Обычный 4 3 2 3 4 2 2 2 2 2" xfId="32396"/>
    <cellStyle name="Обычный 4 3 2 3 4 2 2 2 3" xfId="23948"/>
    <cellStyle name="Обычный 4 3 2 3 4 2 2 3" xfId="11275"/>
    <cellStyle name="Обычный 4 3 2 3 4 2 2 3 2" xfId="28172"/>
    <cellStyle name="Обычный 4 3 2 3 4 2 2 4" xfId="19724"/>
    <cellStyle name="Обычный 4 3 2 3 4 2 3" xfId="4235"/>
    <cellStyle name="Обычный 4 3 2 3 4 2 3 2" xfId="8459"/>
    <cellStyle name="Обычный 4 3 2 3 4 2 3 2 2" xfId="16907"/>
    <cellStyle name="Обычный 4 3 2 3 4 2 3 2 2 2" xfId="33804"/>
    <cellStyle name="Обычный 4 3 2 3 4 2 3 2 3" xfId="25356"/>
    <cellStyle name="Обычный 4 3 2 3 4 2 3 3" xfId="12683"/>
    <cellStyle name="Обычный 4 3 2 3 4 2 3 3 2" xfId="29580"/>
    <cellStyle name="Обычный 4 3 2 3 4 2 3 4" xfId="21132"/>
    <cellStyle name="Обычный 4 3 2 3 4 2 4" xfId="5643"/>
    <cellStyle name="Обычный 4 3 2 3 4 2 4 2" xfId="14091"/>
    <cellStyle name="Обычный 4 3 2 3 4 2 4 2 2" xfId="30988"/>
    <cellStyle name="Обычный 4 3 2 3 4 2 4 3" xfId="22540"/>
    <cellStyle name="Обычный 4 3 2 3 4 2 5" xfId="9867"/>
    <cellStyle name="Обычный 4 3 2 3 4 2 5 2" xfId="26764"/>
    <cellStyle name="Обычный 4 3 2 3 4 2 6" xfId="18316"/>
    <cellStyle name="Обычный 4 3 2 3 4 3" xfId="2123"/>
    <cellStyle name="Обычный 4 3 2 3 4 3 2" xfId="6347"/>
    <cellStyle name="Обычный 4 3 2 3 4 3 2 2" xfId="14795"/>
    <cellStyle name="Обычный 4 3 2 3 4 3 2 2 2" xfId="31692"/>
    <cellStyle name="Обычный 4 3 2 3 4 3 2 3" xfId="23244"/>
    <cellStyle name="Обычный 4 3 2 3 4 3 3" xfId="10571"/>
    <cellStyle name="Обычный 4 3 2 3 4 3 3 2" xfId="27468"/>
    <cellStyle name="Обычный 4 3 2 3 4 3 4" xfId="19020"/>
    <cellStyle name="Обычный 4 3 2 3 4 4" xfId="3531"/>
    <cellStyle name="Обычный 4 3 2 3 4 4 2" xfId="7755"/>
    <cellStyle name="Обычный 4 3 2 3 4 4 2 2" xfId="16203"/>
    <cellStyle name="Обычный 4 3 2 3 4 4 2 2 2" xfId="33100"/>
    <cellStyle name="Обычный 4 3 2 3 4 4 2 3" xfId="24652"/>
    <cellStyle name="Обычный 4 3 2 3 4 4 3" xfId="11979"/>
    <cellStyle name="Обычный 4 3 2 3 4 4 3 2" xfId="28876"/>
    <cellStyle name="Обычный 4 3 2 3 4 4 4" xfId="20428"/>
    <cellStyle name="Обычный 4 3 2 3 4 5" xfId="4939"/>
    <cellStyle name="Обычный 4 3 2 3 4 5 2" xfId="13387"/>
    <cellStyle name="Обычный 4 3 2 3 4 5 2 2" xfId="30284"/>
    <cellStyle name="Обычный 4 3 2 3 4 5 3" xfId="21836"/>
    <cellStyle name="Обычный 4 3 2 3 4 6" xfId="9163"/>
    <cellStyle name="Обычный 4 3 2 3 4 6 2" xfId="26060"/>
    <cellStyle name="Обычный 4 3 2 3 4 7" xfId="17612"/>
    <cellStyle name="Обычный 4 3 2 3 4 8" xfId="34509"/>
    <cellStyle name="Обычный 4 3 2 3 5" xfId="1066"/>
    <cellStyle name="Обычный 4 3 2 3 5 2" xfId="2475"/>
    <cellStyle name="Обычный 4 3 2 3 5 2 2" xfId="6699"/>
    <cellStyle name="Обычный 4 3 2 3 5 2 2 2" xfId="15147"/>
    <cellStyle name="Обычный 4 3 2 3 5 2 2 2 2" xfId="32044"/>
    <cellStyle name="Обычный 4 3 2 3 5 2 2 3" xfId="23596"/>
    <cellStyle name="Обычный 4 3 2 3 5 2 3" xfId="10923"/>
    <cellStyle name="Обычный 4 3 2 3 5 2 3 2" xfId="27820"/>
    <cellStyle name="Обычный 4 3 2 3 5 2 4" xfId="19372"/>
    <cellStyle name="Обычный 4 3 2 3 5 3" xfId="3883"/>
    <cellStyle name="Обычный 4 3 2 3 5 3 2" xfId="8107"/>
    <cellStyle name="Обычный 4 3 2 3 5 3 2 2" xfId="16555"/>
    <cellStyle name="Обычный 4 3 2 3 5 3 2 2 2" xfId="33452"/>
    <cellStyle name="Обычный 4 3 2 3 5 3 2 3" xfId="25004"/>
    <cellStyle name="Обычный 4 3 2 3 5 3 3" xfId="12331"/>
    <cellStyle name="Обычный 4 3 2 3 5 3 3 2" xfId="29228"/>
    <cellStyle name="Обычный 4 3 2 3 5 3 4" xfId="20780"/>
    <cellStyle name="Обычный 4 3 2 3 5 4" xfId="5291"/>
    <cellStyle name="Обычный 4 3 2 3 5 4 2" xfId="13739"/>
    <cellStyle name="Обычный 4 3 2 3 5 4 2 2" xfId="30636"/>
    <cellStyle name="Обычный 4 3 2 3 5 4 3" xfId="22188"/>
    <cellStyle name="Обычный 4 3 2 3 5 5" xfId="9515"/>
    <cellStyle name="Обычный 4 3 2 3 5 5 2" xfId="26412"/>
    <cellStyle name="Обычный 4 3 2 3 5 6" xfId="17964"/>
    <cellStyle name="Обычный 4 3 2 3 6" xfId="1771"/>
    <cellStyle name="Обычный 4 3 2 3 6 2" xfId="5995"/>
    <cellStyle name="Обычный 4 3 2 3 6 2 2" xfId="14443"/>
    <cellStyle name="Обычный 4 3 2 3 6 2 2 2" xfId="31340"/>
    <cellStyle name="Обычный 4 3 2 3 6 2 3" xfId="22892"/>
    <cellStyle name="Обычный 4 3 2 3 6 3" xfId="10219"/>
    <cellStyle name="Обычный 4 3 2 3 6 3 2" xfId="27116"/>
    <cellStyle name="Обычный 4 3 2 3 6 4" xfId="18668"/>
    <cellStyle name="Обычный 4 3 2 3 7" xfId="3179"/>
    <cellStyle name="Обычный 4 3 2 3 7 2" xfId="7403"/>
    <cellStyle name="Обычный 4 3 2 3 7 2 2" xfId="15851"/>
    <cellStyle name="Обычный 4 3 2 3 7 2 2 2" xfId="32748"/>
    <cellStyle name="Обычный 4 3 2 3 7 2 3" xfId="24300"/>
    <cellStyle name="Обычный 4 3 2 3 7 3" xfId="11627"/>
    <cellStyle name="Обычный 4 3 2 3 7 3 2" xfId="28524"/>
    <cellStyle name="Обычный 4 3 2 3 7 4" xfId="20076"/>
    <cellStyle name="Обычный 4 3 2 3 8" xfId="4587"/>
    <cellStyle name="Обычный 4 3 2 3 8 2" xfId="13035"/>
    <cellStyle name="Обычный 4 3 2 3 8 2 2" xfId="29932"/>
    <cellStyle name="Обычный 4 3 2 3 8 3" xfId="21484"/>
    <cellStyle name="Обычный 4 3 2 3 9" xfId="8811"/>
    <cellStyle name="Обычный 4 3 2 3 9 2" xfId="25708"/>
    <cellStyle name="Обычный 4 3 2 4" xfId="289"/>
    <cellStyle name="Обычный 4 3 2 4 10" xfId="34161"/>
    <cellStyle name="Обычный 4 3 2 4 2" xfId="290"/>
    <cellStyle name="Обычный 4 3 2 4 2 2" xfId="692"/>
    <cellStyle name="Обычный 4 3 2 4 2 2 2" xfId="1423"/>
    <cellStyle name="Обычный 4 3 2 4 2 2 2 2" xfId="2832"/>
    <cellStyle name="Обычный 4 3 2 4 2 2 2 2 2" xfId="7056"/>
    <cellStyle name="Обычный 4 3 2 4 2 2 2 2 2 2" xfId="15504"/>
    <cellStyle name="Обычный 4 3 2 4 2 2 2 2 2 2 2" xfId="32401"/>
    <cellStyle name="Обычный 4 3 2 4 2 2 2 2 2 3" xfId="23953"/>
    <cellStyle name="Обычный 4 3 2 4 2 2 2 2 3" xfId="11280"/>
    <cellStyle name="Обычный 4 3 2 4 2 2 2 2 3 2" xfId="28177"/>
    <cellStyle name="Обычный 4 3 2 4 2 2 2 2 4" xfId="19729"/>
    <cellStyle name="Обычный 4 3 2 4 2 2 2 3" xfId="4240"/>
    <cellStyle name="Обычный 4 3 2 4 2 2 2 3 2" xfId="8464"/>
    <cellStyle name="Обычный 4 3 2 4 2 2 2 3 2 2" xfId="16912"/>
    <cellStyle name="Обычный 4 3 2 4 2 2 2 3 2 2 2" xfId="33809"/>
    <cellStyle name="Обычный 4 3 2 4 2 2 2 3 2 3" xfId="25361"/>
    <cellStyle name="Обычный 4 3 2 4 2 2 2 3 3" xfId="12688"/>
    <cellStyle name="Обычный 4 3 2 4 2 2 2 3 3 2" xfId="29585"/>
    <cellStyle name="Обычный 4 3 2 4 2 2 2 3 4" xfId="21137"/>
    <cellStyle name="Обычный 4 3 2 4 2 2 2 4" xfId="5648"/>
    <cellStyle name="Обычный 4 3 2 4 2 2 2 4 2" xfId="14096"/>
    <cellStyle name="Обычный 4 3 2 4 2 2 2 4 2 2" xfId="30993"/>
    <cellStyle name="Обычный 4 3 2 4 2 2 2 4 3" xfId="22545"/>
    <cellStyle name="Обычный 4 3 2 4 2 2 2 5" xfId="9872"/>
    <cellStyle name="Обычный 4 3 2 4 2 2 2 5 2" xfId="26769"/>
    <cellStyle name="Обычный 4 3 2 4 2 2 2 6" xfId="18321"/>
    <cellStyle name="Обычный 4 3 2 4 2 2 3" xfId="2128"/>
    <cellStyle name="Обычный 4 3 2 4 2 2 3 2" xfId="6352"/>
    <cellStyle name="Обычный 4 3 2 4 2 2 3 2 2" xfId="14800"/>
    <cellStyle name="Обычный 4 3 2 4 2 2 3 2 2 2" xfId="31697"/>
    <cellStyle name="Обычный 4 3 2 4 2 2 3 2 3" xfId="23249"/>
    <cellStyle name="Обычный 4 3 2 4 2 2 3 3" xfId="10576"/>
    <cellStyle name="Обычный 4 3 2 4 2 2 3 3 2" xfId="27473"/>
    <cellStyle name="Обычный 4 3 2 4 2 2 3 4" xfId="19025"/>
    <cellStyle name="Обычный 4 3 2 4 2 2 4" xfId="3536"/>
    <cellStyle name="Обычный 4 3 2 4 2 2 4 2" xfId="7760"/>
    <cellStyle name="Обычный 4 3 2 4 2 2 4 2 2" xfId="16208"/>
    <cellStyle name="Обычный 4 3 2 4 2 2 4 2 2 2" xfId="33105"/>
    <cellStyle name="Обычный 4 3 2 4 2 2 4 2 3" xfId="24657"/>
    <cellStyle name="Обычный 4 3 2 4 2 2 4 3" xfId="11984"/>
    <cellStyle name="Обычный 4 3 2 4 2 2 4 3 2" xfId="28881"/>
    <cellStyle name="Обычный 4 3 2 4 2 2 4 4" xfId="20433"/>
    <cellStyle name="Обычный 4 3 2 4 2 2 5" xfId="4944"/>
    <cellStyle name="Обычный 4 3 2 4 2 2 5 2" xfId="13392"/>
    <cellStyle name="Обычный 4 3 2 4 2 2 5 2 2" xfId="30289"/>
    <cellStyle name="Обычный 4 3 2 4 2 2 5 3" xfId="21841"/>
    <cellStyle name="Обычный 4 3 2 4 2 2 6" xfId="9168"/>
    <cellStyle name="Обычный 4 3 2 4 2 2 6 2" xfId="26065"/>
    <cellStyle name="Обычный 4 3 2 4 2 2 7" xfId="17617"/>
    <cellStyle name="Обычный 4 3 2 4 2 2 8" xfId="34514"/>
    <cellStyle name="Обычный 4 3 2 4 2 3" xfId="1071"/>
    <cellStyle name="Обычный 4 3 2 4 2 3 2" xfId="2480"/>
    <cellStyle name="Обычный 4 3 2 4 2 3 2 2" xfId="6704"/>
    <cellStyle name="Обычный 4 3 2 4 2 3 2 2 2" xfId="15152"/>
    <cellStyle name="Обычный 4 3 2 4 2 3 2 2 2 2" xfId="32049"/>
    <cellStyle name="Обычный 4 3 2 4 2 3 2 2 3" xfId="23601"/>
    <cellStyle name="Обычный 4 3 2 4 2 3 2 3" xfId="10928"/>
    <cellStyle name="Обычный 4 3 2 4 2 3 2 3 2" xfId="27825"/>
    <cellStyle name="Обычный 4 3 2 4 2 3 2 4" xfId="19377"/>
    <cellStyle name="Обычный 4 3 2 4 2 3 3" xfId="3888"/>
    <cellStyle name="Обычный 4 3 2 4 2 3 3 2" xfId="8112"/>
    <cellStyle name="Обычный 4 3 2 4 2 3 3 2 2" xfId="16560"/>
    <cellStyle name="Обычный 4 3 2 4 2 3 3 2 2 2" xfId="33457"/>
    <cellStyle name="Обычный 4 3 2 4 2 3 3 2 3" xfId="25009"/>
    <cellStyle name="Обычный 4 3 2 4 2 3 3 3" xfId="12336"/>
    <cellStyle name="Обычный 4 3 2 4 2 3 3 3 2" xfId="29233"/>
    <cellStyle name="Обычный 4 3 2 4 2 3 3 4" xfId="20785"/>
    <cellStyle name="Обычный 4 3 2 4 2 3 4" xfId="5296"/>
    <cellStyle name="Обычный 4 3 2 4 2 3 4 2" xfId="13744"/>
    <cellStyle name="Обычный 4 3 2 4 2 3 4 2 2" xfId="30641"/>
    <cellStyle name="Обычный 4 3 2 4 2 3 4 3" xfId="22193"/>
    <cellStyle name="Обычный 4 3 2 4 2 3 5" xfId="9520"/>
    <cellStyle name="Обычный 4 3 2 4 2 3 5 2" xfId="26417"/>
    <cellStyle name="Обычный 4 3 2 4 2 3 6" xfId="17969"/>
    <cellStyle name="Обычный 4 3 2 4 2 4" xfId="1776"/>
    <cellStyle name="Обычный 4 3 2 4 2 4 2" xfId="6000"/>
    <cellStyle name="Обычный 4 3 2 4 2 4 2 2" xfId="14448"/>
    <cellStyle name="Обычный 4 3 2 4 2 4 2 2 2" xfId="31345"/>
    <cellStyle name="Обычный 4 3 2 4 2 4 2 3" xfId="22897"/>
    <cellStyle name="Обычный 4 3 2 4 2 4 3" xfId="10224"/>
    <cellStyle name="Обычный 4 3 2 4 2 4 3 2" xfId="27121"/>
    <cellStyle name="Обычный 4 3 2 4 2 4 4" xfId="18673"/>
    <cellStyle name="Обычный 4 3 2 4 2 5" xfId="3184"/>
    <cellStyle name="Обычный 4 3 2 4 2 5 2" xfId="7408"/>
    <cellStyle name="Обычный 4 3 2 4 2 5 2 2" xfId="15856"/>
    <cellStyle name="Обычный 4 3 2 4 2 5 2 2 2" xfId="32753"/>
    <cellStyle name="Обычный 4 3 2 4 2 5 2 3" xfId="24305"/>
    <cellStyle name="Обычный 4 3 2 4 2 5 3" xfId="11632"/>
    <cellStyle name="Обычный 4 3 2 4 2 5 3 2" xfId="28529"/>
    <cellStyle name="Обычный 4 3 2 4 2 5 4" xfId="20081"/>
    <cellStyle name="Обычный 4 3 2 4 2 6" xfId="4592"/>
    <cellStyle name="Обычный 4 3 2 4 2 6 2" xfId="13040"/>
    <cellStyle name="Обычный 4 3 2 4 2 6 2 2" xfId="29937"/>
    <cellStyle name="Обычный 4 3 2 4 2 6 3" xfId="21489"/>
    <cellStyle name="Обычный 4 3 2 4 2 7" xfId="8816"/>
    <cellStyle name="Обычный 4 3 2 4 2 7 2" xfId="25713"/>
    <cellStyle name="Обычный 4 3 2 4 2 8" xfId="17265"/>
    <cellStyle name="Обычный 4 3 2 4 2 9" xfId="34162"/>
    <cellStyle name="Обычный 4 3 2 4 3" xfId="691"/>
    <cellStyle name="Обычный 4 3 2 4 3 2" xfId="1422"/>
    <cellStyle name="Обычный 4 3 2 4 3 2 2" xfId="2831"/>
    <cellStyle name="Обычный 4 3 2 4 3 2 2 2" xfId="7055"/>
    <cellStyle name="Обычный 4 3 2 4 3 2 2 2 2" xfId="15503"/>
    <cellStyle name="Обычный 4 3 2 4 3 2 2 2 2 2" xfId="32400"/>
    <cellStyle name="Обычный 4 3 2 4 3 2 2 2 3" xfId="23952"/>
    <cellStyle name="Обычный 4 3 2 4 3 2 2 3" xfId="11279"/>
    <cellStyle name="Обычный 4 3 2 4 3 2 2 3 2" xfId="28176"/>
    <cellStyle name="Обычный 4 3 2 4 3 2 2 4" xfId="19728"/>
    <cellStyle name="Обычный 4 3 2 4 3 2 3" xfId="4239"/>
    <cellStyle name="Обычный 4 3 2 4 3 2 3 2" xfId="8463"/>
    <cellStyle name="Обычный 4 3 2 4 3 2 3 2 2" xfId="16911"/>
    <cellStyle name="Обычный 4 3 2 4 3 2 3 2 2 2" xfId="33808"/>
    <cellStyle name="Обычный 4 3 2 4 3 2 3 2 3" xfId="25360"/>
    <cellStyle name="Обычный 4 3 2 4 3 2 3 3" xfId="12687"/>
    <cellStyle name="Обычный 4 3 2 4 3 2 3 3 2" xfId="29584"/>
    <cellStyle name="Обычный 4 3 2 4 3 2 3 4" xfId="21136"/>
    <cellStyle name="Обычный 4 3 2 4 3 2 4" xfId="5647"/>
    <cellStyle name="Обычный 4 3 2 4 3 2 4 2" xfId="14095"/>
    <cellStyle name="Обычный 4 3 2 4 3 2 4 2 2" xfId="30992"/>
    <cellStyle name="Обычный 4 3 2 4 3 2 4 3" xfId="22544"/>
    <cellStyle name="Обычный 4 3 2 4 3 2 5" xfId="9871"/>
    <cellStyle name="Обычный 4 3 2 4 3 2 5 2" xfId="26768"/>
    <cellStyle name="Обычный 4 3 2 4 3 2 6" xfId="18320"/>
    <cellStyle name="Обычный 4 3 2 4 3 3" xfId="2127"/>
    <cellStyle name="Обычный 4 3 2 4 3 3 2" xfId="6351"/>
    <cellStyle name="Обычный 4 3 2 4 3 3 2 2" xfId="14799"/>
    <cellStyle name="Обычный 4 3 2 4 3 3 2 2 2" xfId="31696"/>
    <cellStyle name="Обычный 4 3 2 4 3 3 2 3" xfId="23248"/>
    <cellStyle name="Обычный 4 3 2 4 3 3 3" xfId="10575"/>
    <cellStyle name="Обычный 4 3 2 4 3 3 3 2" xfId="27472"/>
    <cellStyle name="Обычный 4 3 2 4 3 3 4" xfId="19024"/>
    <cellStyle name="Обычный 4 3 2 4 3 4" xfId="3535"/>
    <cellStyle name="Обычный 4 3 2 4 3 4 2" xfId="7759"/>
    <cellStyle name="Обычный 4 3 2 4 3 4 2 2" xfId="16207"/>
    <cellStyle name="Обычный 4 3 2 4 3 4 2 2 2" xfId="33104"/>
    <cellStyle name="Обычный 4 3 2 4 3 4 2 3" xfId="24656"/>
    <cellStyle name="Обычный 4 3 2 4 3 4 3" xfId="11983"/>
    <cellStyle name="Обычный 4 3 2 4 3 4 3 2" xfId="28880"/>
    <cellStyle name="Обычный 4 3 2 4 3 4 4" xfId="20432"/>
    <cellStyle name="Обычный 4 3 2 4 3 5" xfId="4943"/>
    <cellStyle name="Обычный 4 3 2 4 3 5 2" xfId="13391"/>
    <cellStyle name="Обычный 4 3 2 4 3 5 2 2" xfId="30288"/>
    <cellStyle name="Обычный 4 3 2 4 3 5 3" xfId="21840"/>
    <cellStyle name="Обычный 4 3 2 4 3 6" xfId="9167"/>
    <cellStyle name="Обычный 4 3 2 4 3 6 2" xfId="26064"/>
    <cellStyle name="Обычный 4 3 2 4 3 7" xfId="17616"/>
    <cellStyle name="Обычный 4 3 2 4 3 8" xfId="34513"/>
    <cellStyle name="Обычный 4 3 2 4 4" xfId="1070"/>
    <cellStyle name="Обычный 4 3 2 4 4 2" xfId="2479"/>
    <cellStyle name="Обычный 4 3 2 4 4 2 2" xfId="6703"/>
    <cellStyle name="Обычный 4 3 2 4 4 2 2 2" xfId="15151"/>
    <cellStyle name="Обычный 4 3 2 4 4 2 2 2 2" xfId="32048"/>
    <cellStyle name="Обычный 4 3 2 4 4 2 2 3" xfId="23600"/>
    <cellStyle name="Обычный 4 3 2 4 4 2 3" xfId="10927"/>
    <cellStyle name="Обычный 4 3 2 4 4 2 3 2" xfId="27824"/>
    <cellStyle name="Обычный 4 3 2 4 4 2 4" xfId="19376"/>
    <cellStyle name="Обычный 4 3 2 4 4 3" xfId="3887"/>
    <cellStyle name="Обычный 4 3 2 4 4 3 2" xfId="8111"/>
    <cellStyle name="Обычный 4 3 2 4 4 3 2 2" xfId="16559"/>
    <cellStyle name="Обычный 4 3 2 4 4 3 2 2 2" xfId="33456"/>
    <cellStyle name="Обычный 4 3 2 4 4 3 2 3" xfId="25008"/>
    <cellStyle name="Обычный 4 3 2 4 4 3 3" xfId="12335"/>
    <cellStyle name="Обычный 4 3 2 4 4 3 3 2" xfId="29232"/>
    <cellStyle name="Обычный 4 3 2 4 4 3 4" xfId="20784"/>
    <cellStyle name="Обычный 4 3 2 4 4 4" xfId="5295"/>
    <cellStyle name="Обычный 4 3 2 4 4 4 2" xfId="13743"/>
    <cellStyle name="Обычный 4 3 2 4 4 4 2 2" xfId="30640"/>
    <cellStyle name="Обычный 4 3 2 4 4 4 3" xfId="22192"/>
    <cellStyle name="Обычный 4 3 2 4 4 5" xfId="9519"/>
    <cellStyle name="Обычный 4 3 2 4 4 5 2" xfId="26416"/>
    <cellStyle name="Обычный 4 3 2 4 4 6" xfId="17968"/>
    <cellStyle name="Обычный 4 3 2 4 5" xfId="1775"/>
    <cellStyle name="Обычный 4 3 2 4 5 2" xfId="5999"/>
    <cellStyle name="Обычный 4 3 2 4 5 2 2" xfId="14447"/>
    <cellStyle name="Обычный 4 3 2 4 5 2 2 2" xfId="31344"/>
    <cellStyle name="Обычный 4 3 2 4 5 2 3" xfId="22896"/>
    <cellStyle name="Обычный 4 3 2 4 5 3" xfId="10223"/>
    <cellStyle name="Обычный 4 3 2 4 5 3 2" xfId="27120"/>
    <cellStyle name="Обычный 4 3 2 4 5 4" xfId="18672"/>
    <cellStyle name="Обычный 4 3 2 4 6" xfId="3183"/>
    <cellStyle name="Обычный 4 3 2 4 6 2" xfId="7407"/>
    <cellStyle name="Обычный 4 3 2 4 6 2 2" xfId="15855"/>
    <cellStyle name="Обычный 4 3 2 4 6 2 2 2" xfId="32752"/>
    <cellStyle name="Обычный 4 3 2 4 6 2 3" xfId="24304"/>
    <cellStyle name="Обычный 4 3 2 4 6 3" xfId="11631"/>
    <cellStyle name="Обычный 4 3 2 4 6 3 2" xfId="28528"/>
    <cellStyle name="Обычный 4 3 2 4 6 4" xfId="20080"/>
    <cellStyle name="Обычный 4 3 2 4 7" xfId="4591"/>
    <cellStyle name="Обычный 4 3 2 4 7 2" xfId="13039"/>
    <cellStyle name="Обычный 4 3 2 4 7 2 2" xfId="29936"/>
    <cellStyle name="Обычный 4 3 2 4 7 3" xfId="21488"/>
    <cellStyle name="Обычный 4 3 2 4 8" xfId="8815"/>
    <cellStyle name="Обычный 4 3 2 4 8 2" xfId="25712"/>
    <cellStyle name="Обычный 4 3 2 4 9" xfId="17264"/>
    <cellStyle name="Обычный 4 3 2 5" xfId="291"/>
    <cellStyle name="Обычный 4 3 2 5 2" xfId="693"/>
    <cellStyle name="Обычный 4 3 2 5 2 2" xfId="1424"/>
    <cellStyle name="Обычный 4 3 2 5 2 2 2" xfId="2833"/>
    <cellStyle name="Обычный 4 3 2 5 2 2 2 2" xfId="7057"/>
    <cellStyle name="Обычный 4 3 2 5 2 2 2 2 2" xfId="15505"/>
    <cellStyle name="Обычный 4 3 2 5 2 2 2 2 2 2" xfId="32402"/>
    <cellStyle name="Обычный 4 3 2 5 2 2 2 2 3" xfId="23954"/>
    <cellStyle name="Обычный 4 3 2 5 2 2 2 3" xfId="11281"/>
    <cellStyle name="Обычный 4 3 2 5 2 2 2 3 2" xfId="28178"/>
    <cellStyle name="Обычный 4 3 2 5 2 2 2 4" xfId="19730"/>
    <cellStyle name="Обычный 4 3 2 5 2 2 3" xfId="4241"/>
    <cellStyle name="Обычный 4 3 2 5 2 2 3 2" xfId="8465"/>
    <cellStyle name="Обычный 4 3 2 5 2 2 3 2 2" xfId="16913"/>
    <cellStyle name="Обычный 4 3 2 5 2 2 3 2 2 2" xfId="33810"/>
    <cellStyle name="Обычный 4 3 2 5 2 2 3 2 3" xfId="25362"/>
    <cellStyle name="Обычный 4 3 2 5 2 2 3 3" xfId="12689"/>
    <cellStyle name="Обычный 4 3 2 5 2 2 3 3 2" xfId="29586"/>
    <cellStyle name="Обычный 4 3 2 5 2 2 3 4" xfId="21138"/>
    <cellStyle name="Обычный 4 3 2 5 2 2 4" xfId="5649"/>
    <cellStyle name="Обычный 4 3 2 5 2 2 4 2" xfId="14097"/>
    <cellStyle name="Обычный 4 3 2 5 2 2 4 2 2" xfId="30994"/>
    <cellStyle name="Обычный 4 3 2 5 2 2 4 3" xfId="22546"/>
    <cellStyle name="Обычный 4 3 2 5 2 2 5" xfId="9873"/>
    <cellStyle name="Обычный 4 3 2 5 2 2 5 2" xfId="26770"/>
    <cellStyle name="Обычный 4 3 2 5 2 2 6" xfId="18322"/>
    <cellStyle name="Обычный 4 3 2 5 2 3" xfId="2129"/>
    <cellStyle name="Обычный 4 3 2 5 2 3 2" xfId="6353"/>
    <cellStyle name="Обычный 4 3 2 5 2 3 2 2" xfId="14801"/>
    <cellStyle name="Обычный 4 3 2 5 2 3 2 2 2" xfId="31698"/>
    <cellStyle name="Обычный 4 3 2 5 2 3 2 3" xfId="23250"/>
    <cellStyle name="Обычный 4 3 2 5 2 3 3" xfId="10577"/>
    <cellStyle name="Обычный 4 3 2 5 2 3 3 2" xfId="27474"/>
    <cellStyle name="Обычный 4 3 2 5 2 3 4" xfId="19026"/>
    <cellStyle name="Обычный 4 3 2 5 2 4" xfId="3537"/>
    <cellStyle name="Обычный 4 3 2 5 2 4 2" xfId="7761"/>
    <cellStyle name="Обычный 4 3 2 5 2 4 2 2" xfId="16209"/>
    <cellStyle name="Обычный 4 3 2 5 2 4 2 2 2" xfId="33106"/>
    <cellStyle name="Обычный 4 3 2 5 2 4 2 3" xfId="24658"/>
    <cellStyle name="Обычный 4 3 2 5 2 4 3" xfId="11985"/>
    <cellStyle name="Обычный 4 3 2 5 2 4 3 2" xfId="28882"/>
    <cellStyle name="Обычный 4 3 2 5 2 4 4" xfId="20434"/>
    <cellStyle name="Обычный 4 3 2 5 2 5" xfId="4945"/>
    <cellStyle name="Обычный 4 3 2 5 2 5 2" xfId="13393"/>
    <cellStyle name="Обычный 4 3 2 5 2 5 2 2" xfId="30290"/>
    <cellStyle name="Обычный 4 3 2 5 2 5 3" xfId="21842"/>
    <cellStyle name="Обычный 4 3 2 5 2 6" xfId="9169"/>
    <cellStyle name="Обычный 4 3 2 5 2 6 2" xfId="26066"/>
    <cellStyle name="Обычный 4 3 2 5 2 7" xfId="17618"/>
    <cellStyle name="Обычный 4 3 2 5 2 8" xfId="34515"/>
    <cellStyle name="Обычный 4 3 2 5 3" xfId="1072"/>
    <cellStyle name="Обычный 4 3 2 5 3 2" xfId="2481"/>
    <cellStyle name="Обычный 4 3 2 5 3 2 2" xfId="6705"/>
    <cellStyle name="Обычный 4 3 2 5 3 2 2 2" xfId="15153"/>
    <cellStyle name="Обычный 4 3 2 5 3 2 2 2 2" xfId="32050"/>
    <cellStyle name="Обычный 4 3 2 5 3 2 2 3" xfId="23602"/>
    <cellStyle name="Обычный 4 3 2 5 3 2 3" xfId="10929"/>
    <cellStyle name="Обычный 4 3 2 5 3 2 3 2" xfId="27826"/>
    <cellStyle name="Обычный 4 3 2 5 3 2 4" xfId="19378"/>
    <cellStyle name="Обычный 4 3 2 5 3 3" xfId="3889"/>
    <cellStyle name="Обычный 4 3 2 5 3 3 2" xfId="8113"/>
    <cellStyle name="Обычный 4 3 2 5 3 3 2 2" xfId="16561"/>
    <cellStyle name="Обычный 4 3 2 5 3 3 2 2 2" xfId="33458"/>
    <cellStyle name="Обычный 4 3 2 5 3 3 2 3" xfId="25010"/>
    <cellStyle name="Обычный 4 3 2 5 3 3 3" xfId="12337"/>
    <cellStyle name="Обычный 4 3 2 5 3 3 3 2" xfId="29234"/>
    <cellStyle name="Обычный 4 3 2 5 3 3 4" xfId="20786"/>
    <cellStyle name="Обычный 4 3 2 5 3 4" xfId="5297"/>
    <cellStyle name="Обычный 4 3 2 5 3 4 2" xfId="13745"/>
    <cellStyle name="Обычный 4 3 2 5 3 4 2 2" xfId="30642"/>
    <cellStyle name="Обычный 4 3 2 5 3 4 3" xfId="22194"/>
    <cellStyle name="Обычный 4 3 2 5 3 5" xfId="9521"/>
    <cellStyle name="Обычный 4 3 2 5 3 5 2" xfId="26418"/>
    <cellStyle name="Обычный 4 3 2 5 3 6" xfId="17970"/>
    <cellStyle name="Обычный 4 3 2 5 4" xfId="1777"/>
    <cellStyle name="Обычный 4 3 2 5 4 2" xfId="6001"/>
    <cellStyle name="Обычный 4 3 2 5 4 2 2" xfId="14449"/>
    <cellStyle name="Обычный 4 3 2 5 4 2 2 2" xfId="31346"/>
    <cellStyle name="Обычный 4 3 2 5 4 2 3" xfId="22898"/>
    <cellStyle name="Обычный 4 3 2 5 4 3" xfId="10225"/>
    <cellStyle name="Обычный 4 3 2 5 4 3 2" xfId="27122"/>
    <cellStyle name="Обычный 4 3 2 5 4 4" xfId="18674"/>
    <cellStyle name="Обычный 4 3 2 5 5" xfId="3185"/>
    <cellStyle name="Обычный 4 3 2 5 5 2" xfId="7409"/>
    <cellStyle name="Обычный 4 3 2 5 5 2 2" xfId="15857"/>
    <cellStyle name="Обычный 4 3 2 5 5 2 2 2" xfId="32754"/>
    <cellStyle name="Обычный 4 3 2 5 5 2 3" xfId="24306"/>
    <cellStyle name="Обычный 4 3 2 5 5 3" xfId="11633"/>
    <cellStyle name="Обычный 4 3 2 5 5 3 2" xfId="28530"/>
    <cellStyle name="Обычный 4 3 2 5 5 4" xfId="20082"/>
    <cellStyle name="Обычный 4 3 2 5 6" xfId="4593"/>
    <cellStyle name="Обычный 4 3 2 5 6 2" xfId="13041"/>
    <cellStyle name="Обычный 4 3 2 5 6 2 2" xfId="29938"/>
    <cellStyle name="Обычный 4 3 2 5 6 3" xfId="21490"/>
    <cellStyle name="Обычный 4 3 2 5 7" xfId="8817"/>
    <cellStyle name="Обычный 4 3 2 5 7 2" xfId="25714"/>
    <cellStyle name="Обычный 4 3 2 5 8" xfId="17266"/>
    <cellStyle name="Обычный 4 3 2 5 9" xfId="34163"/>
    <cellStyle name="Обычный 4 3 2 6" xfId="678"/>
    <cellStyle name="Обычный 4 3 2 6 2" xfId="1409"/>
    <cellStyle name="Обычный 4 3 2 6 2 2" xfId="2818"/>
    <cellStyle name="Обычный 4 3 2 6 2 2 2" xfId="7042"/>
    <cellStyle name="Обычный 4 3 2 6 2 2 2 2" xfId="15490"/>
    <cellStyle name="Обычный 4 3 2 6 2 2 2 2 2" xfId="32387"/>
    <cellStyle name="Обычный 4 3 2 6 2 2 2 3" xfId="23939"/>
    <cellStyle name="Обычный 4 3 2 6 2 2 3" xfId="11266"/>
    <cellStyle name="Обычный 4 3 2 6 2 2 3 2" xfId="28163"/>
    <cellStyle name="Обычный 4 3 2 6 2 2 4" xfId="19715"/>
    <cellStyle name="Обычный 4 3 2 6 2 3" xfId="4226"/>
    <cellStyle name="Обычный 4 3 2 6 2 3 2" xfId="8450"/>
    <cellStyle name="Обычный 4 3 2 6 2 3 2 2" xfId="16898"/>
    <cellStyle name="Обычный 4 3 2 6 2 3 2 2 2" xfId="33795"/>
    <cellStyle name="Обычный 4 3 2 6 2 3 2 3" xfId="25347"/>
    <cellStyle name="Обычный 4 3 2 6 2 3 3" xfId="12674"/>
    <cellStyle name="Обычный 4 3 2 6 2 3 3 2" xfId="29571"/>
    <cellStyle name="Обычный 4 3 2 6 2 3 4" xfId="21123"/>
    <cellStyle name="Обычный 4 3 2 6 2 4" xfId="5634"/>
    <cellStyle name="Обычный 4 3 2 6 2 4 2" xfId="14082"/>
    <cellStyle name="Обычный 4 3 2 6 2 4 2 2" xfId="30979"/>
    <cellStyle name="Обычный 4 3 2 6 2 4 3" xfId="22531"/>
    <cellStyle name="Обычный 4 3 2 6 2 5" xfId="9858"/>
    <cellStyle name="Обычный 4 3 2 6 2 5 2" xfId="26755"/>
    <cellStyle name="Обычный 4 3 2 6 2 6" xfId="18307"/>
    <cellStyle name="Обычный 4 3 2 6 3" xfId="2114"/>
    <cellStyle name="Обычный 4 3 2 6 3 2" xfId="6338"/>
    <cellStyle name="Обычный 4 3 2 6 3 2 2" xfId="14786"/>
    <cellStyle name="Обычный 4 3 2 6 3 2 2 2" xfId="31683"/>
    <cellStyle name="Обычный 4 3 2 6 3 2 3" xfId="23235"/>
    <cellStyle name="Обычный 4 3 2 6 3 3" xfId="10562"/>
    <cellStyle name="Обычный 4 3 2 6 3 3 2" xfId="27459"/>
    <cellStyle name="Обычный 4 3 2 6 3 4" xfId="19011"/>
    <cellStyle name="Обычный 4 3 2 6 4" xfId="3522"/>
    <cellStyle name="Обычный 4 3 2 6 4 2" xfId="7746"/>
    <cellStyle name="Обычный 4 3 2 6 4 2 2" xfId="16194"/>
    <cellStyle name="Обычный 4 3 2 6 4 2 2 2" xfId="33091"/>
    <cellStyle name="Обычный 4 3 2 6 4 2 3" xfId="24643"/>
    <cellStyle name="Обычный 4 3 2 6 4 3" xfId="11970"/>
    <cellStyle name="Обычный 4 3 2 6 4 3 2" xfId="28867"/>
    <cellStyle name="Обычный 4 3 2 6 4 4" xfId="20419"/>
    <cellStyle name="Обычный 4 3 2 6 5" xfId="4930"/>
    <cellStyle name="Обычный 4 3 2 6 5 2" xfId="13378"/>
    <cellStyle name="Обычный 4 3 2 6 5 2 2" xfId="30275"/>
    <cellStyle name="Обычный 4 3 2 6 5 3" xfId="21827"/>
    <cellStyle name="Обычный 4 3 2 6 6" xfId="9154"/>
    <cellStyle name="Обычный 4 3 2 6 6 2" xfId="26051"/>
    <cellStyle name="Обычный 4 3 2 6 7" xfId="17603"/>
    <cellStyle name="Обычный 4 3 2 6 8" xfId="34500"/>
    <cellStyle name="Обычный 4 3 2 7" xfId="1057"/>
    <cellStyle name="Обычный 4 3 2 7 2" xfId="2466"/>
    <cellStyle name="Обычный 4 3 2 7 2 2" xfId="6690"/>
    <cellStyle name="Обычный 4 3 2 7 2 2 2" xfId="15138"/>
    <cellStyle name="Обычный 4 3 2 7 2 2 2 2" xfId="32035"/>
    <cellStyle name="Обычный 4 3 2 7 2 2 3" xfId="23587"/>
    <cellStyle name="Обычный 4 3 2 7 2 3" xfId="10914"/>
    <cellStyle name="Обычный 4 3 2 7 2 3 2" xfId="27811"/>
    <cellStyle name="Обычный 4 3 2 7 2 4" xfId="19363"/>
    <cellStyle name="Обычный 4 3 2 7 3" xfId="3874"/>
    <cellStyle name="Обычный 4 3 2 7 3 2" xfId="8098"/>
    <cellStyle name="Обычный 4 3 2 7 3 2 2" xfId="16546"/>
    <cellStyle name="Обычный 4 3 2 7 3 2 2 2" xfId="33443"/>
    <cellStyle name="Обычный 4 3 2 7 3 2 3" xfId="24995"/>
    <cellStyle name="Обычный 4 3 2 7 3 3" xfId="12322"/>
    <cellStyle name="Обычный 4 3 2 7 3 3 2" xfId="29219"/>
    <cellStyle name="Обычный 4 3 2 7 3 4" xfId="20771"/>
    <cellStyle name="Обычный 4 3 2 7 4" xfId="5282"/>
    <cellStyle name="Обычный 4 3 2 7 4 2" xfId="13730"/>
    <cellStyle name="Обычный 4 3 2 7 4 2 2" xfId="30627"/>
    <cellStyle name="Обычный 4 3 2 7 4 3" xfId="22179"/>
    <cellStyle name="Обычный 4 3 2 7 5" xfId="9506"/>
    <cellStyle name="Обычный 4 3 2 7 5 2" xfId="26403"/>
    <cellStyle name="Обычный 4 3 2 7 6" xfId="17955"/>
    <cellStyle name="Обычный 4 3 2 8" xfId="1762"/>
    <cellStyle name="Обычный 4 3 2 8 2" xfId="5986"/>
    <cellStyle name="Обычный 4 3 2 8 2 2" xfId="14434"/>
    <cellStyle name="Обычный 4 3 2 8 2 2 2" xfId="31331"/>
    <cellStyle name="Обычный 4 3 2 8 2 3" xfId="22883"/>
    <cellStyle name="Обычный 4 3 2 8 3" xfId="10210"/>
    <cellStyle name="Обычный 4 3 2 8 3 2" xfId="27107"/>
    <cellStyle name="Обычный 4 3 2 8 4" xfId="18659"/>
    <cellStyle name="Обычный 4 3 2 9" xfId="3170"/>
    <cellStyle name="Обычный 4 3 2 9 2" xfId="7394"/>
    <cellStyle name="Обычный 4 3 2 9 2 2" xfId="15842"/>
    <cellStyle name="Обычный 4 3 2 9 2 2 2" xfId="32739"/>
    <cellStyle name="Обычный 4 3 2 9 2 3" xfId="24291"/>
    <cellStyle name="Обычный 4 3 2 9 3" xfId="11618"/>
    <cellStyle name="Обычный 4 3 2 9 3 2" xfId="28515"/>
    <cellStyle name="Обычный 4 3 2 9 4" xfId="20067"/>
    <cellStyle name="Обычный 4 3 2_Отчет за 2015 год" xfId="292"/>
    <cellStyle name="Обычный 4 3 3" xfId="293"/>
    <cellStyle name="Обычный 4 3 3 10" xfId="8818"/>
    <cellStyle name="Обычный 4 3 3 10 2" xfId="25715"/>
    <cellStyle name="Обычный 4 3 3 11" xfId="17267"/>
    <cellStyle name="Обычный 4 3 3 12" xfId="34164"/>
    <cellStyle name="Обычный 4 3 3 2" xfId="294"/>
    <cellStyle name="Обычный 4 3 3 2 10" xfId="17268"/>
    <cellStyle name="Обычный 4 3 3 2 11" xfId="34165"/>
    <cellStyle name="Обычный 4 3 3 2 2" xfId="295"/>
    <cellStyle name="Обычный 4 3 3 2 2 10" xfId="34166"/>
    <cellStyle name="Обычный 4 3 3 2 2 2" xfId="296"/>
    <cellStyle name="Обычный 4 3 3 2 2 2 2" xfId="697"/>
    <cellStyle name="Обычный 4 3 3 2 2 2 2 2" xfId="1428"/>
    <cellStyle name="Обычный 4 3 3 2 2 2 2 2 2" xfId="2837"/>
    <cellStyle name="Обычный 4 3 3 2 2 2 2 2 2 2" xfId="7061"/>
    <cellStyle name="Обычный 4 3 3 2 2 2 2 2 2 2 2" xfId="15509"/>
    <cellStyle name="Обычный 4 3 3 2 2 2 2 2 2 2 2 2" xfId="32406"/>
    <cellStyle name="Обычный 4 3 3 2 2 2 2 2 2 2 3" xfId="23958"/>
    <cellStyle name="Обычный 4 3 3 2 2 2 2 2 2 3" xfId="11285"/>
    <cellStyle name="Обычный 4 3 3 2 2 2 2 2 2 3 2" xfId="28182"/>
    <cellStyle name="Обычный 4 3 3 2 2 2 2 2 2 4" xfId="19734"/>
    <cellStyle name="Обычный 4 3 3 2 2 2 2 2 3" xfId="4245"/>
    <cellStyle name="Обычный 4 3 3 2 2 2 2 2 3 2" xfId="8469"/>
    <cellStyle name="Обычный 4 3 3 2 2 2 2 2 3 2 2" xfId="16917"/>
    <cellStyle name="Обычный 4 3 3 2 2 2 2 2 3 2 2 2" xfId="33814"/>
    <cellStyle name="Обычный 4 3 3 2 2 2 2 2 3 2 3" xfId="25366"/>
    <cellStyle name="Обычный 4 3 3 2 2 2 2 2 3 3" xfId="12693"/>
    <cellStyle name="Обычный 4 3 3 2 2 2 2 2 3 3 2" xfId="29590"/>
    <cellStyle name="Обычный 4 3 3 2 2 2 2 2 3 4" xfId="21142"/>
    <cellStyle name="Обычный 4 3 3 2 2 2 2 2 4" xfId="5653"/>
    <cellStyle name="Обычный 4 3 3 2 2 2 2 2 4 2" xfId="14101"/>
    <cellStyle name="Обычный 4 3 3 2 2 2 2 2 4 2 2" xfId="30998"/>
    <cellStyle name="Обычный 4 3 3 2 2 2 2 2 4 3" xfId="22550"/>
    <cellStyle name="Обычный 4 3 3 2 2 2 2 2 5" xfId="9877"/>
    <cellStyle name="Обычный 4 3 3 2 2 2 2 2 5 2" xfId="26774"/>
    <cellStyle name="Обычный 4 3 3 2 2 2 2 2 6" xfId="18326"/>
    <cellStyle name="Обычный 4 3 3 2 2 2 2 3" xfId="2133"/>
    <cellStyle name="Обычный 4 3 3 2 2 2 2 3 2" xfId="6357"/>
    <cellStyle name="Обычный 4 3 3 2 2 2 2 3 2 2" xfId="14805"/>
    <cellStyle name="Обычный 4 3 3 2 2 2 2 3 2 2 2" xfId="31702"/>
    <cellStyle name="Обычный 4 3 3 2 2 2 2 3 2 3" xfId="23254"/>
    <cellStyle name="Обычный 4 3 3 2 2 2 2 3 3" xfId="10581"/>
    <cellStyle name="Обычный 4 3 3 2 2 2 2 3 3 2" xfId="27478"/>
    <cellStyle name="Обычный 4 3 3 2 2 2 2 3 4" xfId="19030"/>
    <cellStyle name="Обычный 4 3 3 2 2 2 2 4" xfId="3541"/>
    <cellStyle name="Обычный 4 3 3 2 2 2 2 4 2" xfId="7765"/>
    <cellStyle name="Обычный 4 3 3 2 2 2 2 4 2 2" xfId="16213"/>
    <cellStyle name="Обычный 4 3 3 2 2 2 2 4 2 2 2" xfId="33110"/>
    <cellStyle name="Обычный 4 3 3 2 2 2 2 4 2 3" xfId="24662"/>
    <cellStyle name="Обычный 4 3 3 2 2 2 2 4 3" xfId="11989"/>
    <cellStyle name="Обычный 4 3 3 2 2 2 2 4 3 2" xfId="28886"/>
    <cellStyle name="Обычный 4 3 3 2 2 2 2 4 4" xfId="20438"/>
    <cellStyle name="Обычный 4 3 3 2 2 2 2 5" xfId="4949"/>
    <cellStyle name="Обычный 4 3 3 2 2 2 2 5 2" xfId="13397"/>
    <cellStyle name="Обычный 4 3 3 2 2 2 2 5 2 2" xfId="30294"/>
    <cellStyle name="Обычный 4 3 3 2 2 2 2 5 3" xfId="21846"/>
    <cellStyle name="Обычный 4 3 3 2 2 2 2 6" xfId="9173"/>
    <cellStyle name="Обычный 4 3 3 2 2 2 2 6 2" xfId="26070"/>
    <cellStyle name="Обычный 4 3 3 2 2 2 2 7" xfId="17622"/>
    <cellStyle name="Обычный 4 3 3 2 2 2 2 8" xfId="34519"/>
    <cellStyle name="Обычный 4 3 3 2 2 2 3" xfId="1076"/>
    <cellStyle name="Обычный 4 3 3 2 2 2 3 2" xfId="2485"/>
    <cellStyle name="Обычный 4 3 3 2 2 2 3 2 2" xfId="6709"/>
    <cellStyle name="Обычный 4 3 3 2 2 2 3 2 2 2" xfId="15157"/>
    <cellStyle name="Обычный 4 3 3 2 2 2 3 2 2 2 2" xfId="32054"/>
    <cellStyle name="Обычный 4 3 3 2 2 2 3 2 2 3" xfId="23606"/>
    <cellStyle name="Обычный 4 3 3 2 2 2 3 2 3" xfId="10933"/>
    <cellStyle name="Обычный 4 3 3 2 2 2 3 2 3 2" xfId="27830"/>
    <cellStyle name="Обычный 4 3 3 2 2 2 3 2 4" xfId="19382"/>
    <cellStyle name="Обычный 4 3 3 2 2 2 3 3" xfId="3893"/>
    <cellStyle name="Обычный 4 3 3 2 2 2 3 3 2" xfId="8117"/>
    <cellStyle name="Обычный 4 3 3 2 2 2 3 3 2 2" xfId="16565"/>
    <cellStyle name="Обычный 4 3 3 2 2 2 3 3 2 2 2" xfId="33462"/>
    <cellStyle name="Обычный 4 3 3 2 2 2 3 3 2 3" xfId="25014"/>
    <cellStyle name="Обычный 4 3 3 2 2 2 3 3 3" xfId="12341"/>
    <cellStyle name="Обычный 4 3 3 2 2 2 3 3 3 2" xfId="29238"/>
    <cellStyle name="Обычный 4 3 3 2 2 2 3 3 4" xfId="20790"/>
    <cellStyle name="Обычный 4 3 3 2 2 2 3 4" xfId="5301"/>
    <cellStyle name="Обычный 4 3 3 2 2 2 3 4 2" xfId="13749"/>
    <cellStyle name="Обычный 4 3 3 2 2 2 3 4 2 2" xfId="30646"/>
    <cellStyle name="Обычный 4 3 3 2 2 2 3 4 3" xfId="22198"/>
    <cellStyle name="Обычный 4 3 3 2 2 2 3 5" xfId="9525"/>
    <cellStyle name="Обычный 4 3 3 2 2 2 3 5 2" xfId="26422"/>
    <cellStyle name="Обычный 4 3 3 2 2 2 3 6" xfId="17974"/>
    <cellStyle name="Обычный 4 3 3 2 2 2 4" xfId="1781"/>
    <cellStyle name="Обычный 4 3 3 2 2 2 4 2" xfId="6005"/>
    <cellStyle name="Обычный 4 3 3 2 2 2 4 2 2" xfId="14453"/>
    <cellStyle name="Обычный 4 3 3 2 2 2 4 2 2 2" xfId="31350"/>
    <cellStyle name="Обычный 4 3 3 2 2 2 4 2 3" xfId="22902"/>
    <cellStyle name="Обычный 4 3 3 2 2 2 4 3" xfId="10229"/>
    <cellStyle name="Обычный 4 3 3 2 2 2 4 3 2" xfId="27126"/>
    <cellStyle name="Обычный 4 3 3 2 2 2 4 4" xfId="18678"/>
    <cellStyle name="Обычный 4 3 3 2 2 2 5" xfId="3189"/>
    <cellStyle name="Обычный 4 3 3 2 2 2 5 2" xfId="7413"/>
    <cellStyle name="Обычный 4 3 3 2 2 2 5 2 2" xfId="15861"/>
    <cellStyle name="Обычный 4 3 3 2 2 2 5 2 2 2" xfId="32758"/>
    <cellStyle name="Обычный 4 3 3 2 2 2 5 2 3" xfId="24310"/>
    <cellStyle name="Обычный 4 3 3 2 2 2 5 3" xfId="11637"/>
    <cellStyle name="Обычный 4 3 3 2 2 2 5 3 2" xfId="28534"/>
    <cellStyle name="Обычный 4 3 3 2 2 2 5 4" xfId="20086"/>
    <cellStyle name="Обычный 4 3 3 2 2 2 6" xfId="4597"/>
    <cellStyle name="Обычный 4 3 3 2 2 2 6 2" xfId="13045"/>
    <cellStyle name="Обычный 4 3 3 2 2 2 6 2 2" xfId="29942"/>
    <cellStyle name="Обычный 4 3 3 2 2 2 6 3" xfId="21494"/>
    <cellStyle name="Обычный 4 3 3 2 2 2 7" xfId="8821"/>
    <cellStyle name="Обычный 4 3 3 2 2 2 7 2" xfId="25718"/>
    <cellStyle name="Обычный 4 3 3 2 2 2 8" xfId="17270"/>
    <cellStyle name="Обычный 4 3 3 2 2 2 9" xfId="34167"/>
    <cellStyle name="Обычный 4 3 3 2 2 3" xfId="696"/>
    <cellStyle name="Обычный 4 3 3 2 2 3 2" xfId="1427"/>
    <cellStyle name="Обычный 4 3 3 2 2 3 2 2" xfId="2836"/>
    <cellStyle name="Обычный 4 3 3 2 2 3 2 2 2" xfId="7060"/>
    <cellStyle name="Обычный 4 3 3 2 2 3 2 2 2 2" xfId="15508"/>
    <cellStyle name="Обычный 4 3 3 2 2 3 2 2 2 2 2" xfId="32405"/>
    <cellStyle name="Обычный 4 3 3 2 2 3 2 2 2 3" xfId="23957"/>
    <cellStyle name="Обычный 4 3 3 2 2 3 2 2 3" xfId="11284"/>
    <cellStyle name="Обычный 4 3 3 2 2 3 2 2 3 2" xfId="28181"/>
    <cellStyle name="Обычный 4 3 3 2 2 3 2 2 4" xfId="19733"/>
    <cellStyle name="Обычный 4 3 3 2 2 3 2 3" xfId="4244"/>
    <cellStyle name="Обычный 4 3 3 2 2 3 2 3 2" xfId="8468"/>
    <cellStyle name="Обычный 4 3 3 2 2 3 2 3 2 2" xfId="16916"/>
    <cellStyle name="Обычный 4 3 3 2 2 3 2 3 2 2 2" xfId="33813"/>
    <cellStyle name="Обычный 4 3 3 2 2 3 2 3 2 3" xfId="25365"/>
    <cellStyle name="Обычный 4 3 3 2 2 3 2 3 3" xfId="12692"/>
    <cellStyle name="Обычный 4 3 3 2 2 3 2 3 3 2" xfId="29589"/>
    <cellStyle name="Обычный 4 3 3 2 2 3 2 3 4" xfId="21141"/>
    <cellStyle name="Обычный 4 3 3 2 2 3 2 4" xfId="5652"/>
    <cellStyle name="Обычный 4 3 3 2 2 3 2 4 2" xfId="14100"/>
    <cellStyle name="Обычный 4 3 3 2 2 3 2 4 2 2" xfId="30997"/>
    <cellStyle name="Обычный 4 3 3 2 2 3 2 4 3" xfId="22549"/>
    <cellStyle name="Обычный 4 3 3 2 2 3 2 5" xfId="9876"/>
    <cellStyle name="Обычный 4 3 3 2 2 3 2 5 2" xfId="26773"/>
    <cellStyle name="Обычный 4 3 3 2 2 3 2 6" xfId="18325"/>
    <cellStyle name="Обычный 4 3 3 2 2 3 3" xfId="2132"/>
    <cellStyle name="Обычный 4 3 3 2 2 3 3 2" xfId="6356"/>
    <cellStyle name="Обычный 4 3 3 2 2 3 3 2 2" xfId="14804"/>
    <cellStyle name="Обычный 4 3 3 2 2 3 3 2 2 2" xfId="31701"/>
    <cellStyle name="Обычный 4 3 3 2 2 3 3 2 3" xfId="23253"/>
    <cellStyle name="Обычный 4 3 3 2 2 3 3 3" xfId="10580"/>
    <cellStyle name="Обычный 4 3 3 2 2 3 3 3 2" xfId="27477"/>
    <cellStyle name="Обычный 4 3 3 2 2 3 3 4" xfId="19029"/>
    <cellStyle name="Обычный 4 3 3 2 2 3 4" xfId="3540"/>
    <cellStyle name="Обычный 4 3 3 2 2 3 4 2" xfId="7764"/>
    <cellStyle name="Обычный 4 3 3 2 2 3 4 2 2" xfId="16212"/>
    <cellStyle name="Обычный 4 3 3 2 2 3 4 2 2 2" xfId="33109"/>
    <cellStyle name="Обычный 4 3 3 2 2 3 4 2 3" xfId="24661"/>
    <cellStyle name="Обычный 4 3 3 2 2 3 4 3" xfId="11988"/>
    <cellStyle name="Обычный 4 3 3 2 2 3 4 3 2" xfId="28885"/>
    <cellStyle name="Обычный 4 3 3 2 2 3 4 4" xfId="20437"/>
    <cellStyle name="Обычный 4 3 3 2 2 3 5" xfId="4948"/>
    <cellStyle name="Обычный 4 3 3 2 2 3 5 2" xfId="13396"/>
    <cellStyle name="Обычный 4 3 3 2 2 3 5 2 2" xfId="30293"/>
    <cellStyle name="Обычный 4 3 3 2 2 3 5 3" xfId="21845"/>
    <cellStyle name="Обычный 4 3 3 2 2 3 6" xfId="9172"/>
    <cellStyle name="Обычный 4 3 3 2 2 3 6 2" xfId="26069"/>
    <cellStyle name="Обычный 4 3 3 2 2 3 7" xfId="17621"/>
    <cellStyle name="Обычный 4 3 3 2 2 3 8" xfId="34518"/>
    <cellStyle name="Обычный 4 3 3 2 2 4" xfId="1075"/>
    <cellStyle name="Обычный 4 3 3 2 2 4 2" xfId="2484"/>
    <cellStyle name="Обычный 4 3 3 2 2 4 2 2" xfId="6708"/>
    <cellStyle name="Обычный 4 3 3 2 2 4 2 2 2" xfId="15156"/>
    <cellStyle name="Обычный 4 3 3 2 2 4 2 2 2 2" xfId="32053"/>
    <cellStyle name="Обычный 4 3 3 2 2 4 2 2 3" xfId="23605"/>
    <cellStyle name="Обычный 4 3 3 2 2 4 2 3" xfId="10932"/>
    <cellStyle name="Обычный 4 3 3 2 2 4 2 3 2" xfId="27829"/>
    <cellStyle name="Обычный 4 3 3 2 2 4 2 4" xfId="19381"/>
    <cellStyle name="Обычный 4 3 3 2 2 4 3" xfId="3892"/>
    <cellStyle name="Обычный 4 3 3 2 2 4 3 2" xfId="8116"/>
    <cellStyle name="Обычный 4 3 3 2 2 4 3 2 2" xfId="16564"/>
    <cellStyle name="Обычный 4 3 3 2 2 4 3 2 2 2" xfId="33461"/>
    <cellStyle name="Обычный 4 3 3 2 2 4 3 2 3" xfId="25013"/>
    <cellStyle name="Обычный 4 3 3 2 2 4 3 3" xfId="12340"/>
    <cellStyle name="Обычный 4 3 3 2 2 4 3 3 2" xfId="29237"/>
    <cellStyle name="Обычный 4 3 3 2 2 4 3 4" xfId="20789"/>
    <cellStyle name="Обычный 4 3 3 2 2 4 4" xfId="5300"/>
    <cellStyle name="Обычный 4 3 3 2 2 4 4 2" xfId="13748"/>
    <cellStyle name="Обычный 4 3 3 2 2 4 4 2 2" xfId="30645"/>
    <cellStyle name="Обычный 4 3 3 2 2 4 4 3" xfId="22197"/>
    <cellStyle name="Обычный 4 3 3 2 2 4 5" xfId="9524"/>
    <cellStyle name="Обычный 4 3 3 2 2 4 5 2" xfId="26421"/>
    <cellStyle name="Обычный 4 3 3 2 2 4 6" xfId="17973"/>
    <cellStyle name="Обычный 4 3 3 2 2 5" xfId="1780"/>
    <cellStyle name="Обычный 4 3 3 2 2 5 2" xfId="6004"/>
    <cellStyle name="Обычный 4 3 3 2 2 5 2 2" xfId="14452"/>
    <cellStyle name="Обычный 4 3 3 2 2 5 2 2 2" xfId="31349"/>
    <cellStyle name="Обычный 4 3 3 2 2 5 2 3" xfId="22901"/>
    <cellStyle name="Обычный 4 3 3 2 2 5 3" xfId="10228"/>
    <cellStyle name="Обычный 4 3 3 2 2 5 3 2" xfId="27125"/>
    <cellStyle name="Обычный 4 3 3 2 2 5 4" xfId="18677"/>
    <cellStyle name="Обычный 4 3 3 2 2 6" xfId="3188"/>
    <cellStyle name="Обычный 4 3 3 2 2 6 2" xfId="7412"/>
    <cellStyle name="Обычный 4 3 3 2 2 6 2 2" xfId="15860"/>
    <cellStyle name="Обычный 4 3 3 2 2 6 2 2 2" xfId="32757"/>
    <cellStyle name="Обычный 4 3 3 2 2 6 2 3" xfId="24309"/>
    <cellStyle name="Обычный 4 3 3 2 2 6 3" xfId="11636"/>
    <cellStyle name="Обычный 4 3 3 2 2 6 3 2" xfId="28533"/>
    <cellStyle name="Обычный 4 3 3 2 2 6 4" xfId="20085"/>
    <cellStyle name="Обычный 4 3 3 2 2 7" xfId="4596"/>
    <cellStyle name="Обычный 4 3 3 2 2 7 2" xfId="13044"/>
    <cellStyle name="Обычный 4 3 3 2 2 7 2 2" xfId="29941"/>
    <cellStyle name="Обычный 4 3 3 2 2 7 3" xfId="21493"/>
    <cellStyle name="Обычный 4 3 3 2 2 8" xfId="8820"/>
    <cellStyle name="Обычный 4 3 3 2 2 8 2" xfId="25717"/>
    <cellStyle name="Обычный 4 3 3 2 2 9" xfId="17269"/>
    <cellStyle name="Обычный 4 3 3 2 3" xfId="297"/>
    <cellStyle name="Обычный 4 3 3 2 3 2" xfId="698"/>
    <cellStyle name="Обычный 4 3 3 2 3 2 2" xfId="1429"/>
    <cellStyle name="Обычный 4 3 3 2 3 2 2 2" xfId="2838"/>
    <cellStyle name="Обычный 4 3 3 2 3 2 2 2 2" xfId="7062"/>
    <cellStyle name="Обычный 4 3 3 2 3 2 2 2 2 2" xfId="15510"/>
    <cellStyle name="Обычный 4 3 3 2 3 2 2 2 2 2 2" xfId="32407"/>
    <cellStyle name="Обычный 4 3 3 2 3 2 2 2 2 3" xfId="23959"/>
    <cellStyle name="Обычный 4 3 3 2 3 2 2 2 3" xfId="11286"/>
    <cellStyle name="Обычный 4 3 3 2 3 2 2 2 3 2" xfId="28183"/>
    <cellStyle name="Обычный 4 3 3 2 3 2 2 2 4" xfId="19735"/>
    <cellStyle name="Обычный 4 3 3 2 3 2 2 3" xfId="4246"/>
    <cellStyle name="Обычный 4 3 3 2 3 2 2 3 2" xfId="8470"/>
    <cellStyle name="Обычный 4 3 3 2 3 2 2 3 2 2" xfId="16918"/>
    <cellStyle name="Обычный 4 3 3 2 3 2 2 3 2 2 2" xfId="33815"/>
    <cellStyle name="Обычный 4 3 3 2 3 2 2 3 2 3" xfId="25367"/>
    <cellStyle name="Обычный 4 3 3 2 3 2 2 3 3" xfId="12694"/>
    <cellStyle name="Обычный 4 3 3 2 3 2 2 3 3 2" xfId="29591"/>
    <cellStyle name="Обычный 4 3 3 2 3 2 2 3 4" xfId="21143"/>
    <cellStyle name="Обычный 4 3 3 2 3 2 2 4" xfId="5654"/>
    <cellStyle name="Обычный 4 3 3 2 3 2 2 4 2" xfId="14102"/>
    <cellStyle name="Обычный 4 3 3 2 3 2 2 4 2 2" xfId="30999"/>
    <cellStyle name="Обычный 4 3 3 2 3 2 2 4 3" xfId="22551"/>
    <cellStyle name="Обычный 4 3 3 2 3 2 2 5" xfId="9878"/>
    <cellStyle name="Обычный 4 3 3 2 3 2 2 5 2" xfId="26775"/>
    <cellStyle name="Обычный 4 3 3 2 3 2 2 6" xfId="18327"/>
    <cellStyle name="Обычный 4 3 3 2 3 2 3" xfId="2134"/>
    <cellStyle name="Обычный 4 3 3 2 3 2 3 2" xfId="6358"/>
    <cellStyle name="Обычный 4 3 3 2 3 2 3 2 2" xfId="14806"/>
    <cellStyle name="Обычный 4 3 3 2 3 2 3 2 2 2" xfId="31703"/>
    <cellStyle name="Обычный 4 3 3 2 3 2 3 2 3" xfId="23255"/>
    <cellStyle name="Обычный 4 3 3 2 3 2 3 3" xfId="10582"/>
    <cellStyle name="Обычный 4 3 3 2 3 2 3 3 2" xfId="27479"/>
    <cellStyle name="Обычный 4 3 3 2 3 2 3 4" xfId="19031"/>
    <cellStyle name="Обычный 4 3 3 2 3 2 4" xfId="3542"/>
    <cellStyle name="Обычный 4 3 3 2 3 2 4 2" xfId="7766"/>
    <cellStyle name="Обычный 4 3 3 2 3 2 4 2 2" xfId="16214"/>
    <cellStyle name="Обычный 4 3 3 2 3 2 4 2 2 2" xfId="33111"/>
    <cellStyle name="Обычный 4 3 3 2 3 2 4 2 3" xfId="24663"/>
    <cellStyle name="Обычный 4 3 3 2 3 2 4 3" xfId="11990"/>
    <cellStyle name="Обычный 4 3 3 2 3 2 4 3 2" xfId="28887"/>
    <cellStyle name="Обычный 4 3 3 2 3 2 4 4" xfId="20439"/>
    <cellStyle name="Обычный 4 3 3 2 3 2 5" xfId="4950"/>
    <cellStyle name="Обычный 4 3 3 2 3 2 5 2" xfId="13398"/>
    <cellStyle name="Обычный 4 3 3 2 3 2 5 2 2" xfId="30295"/>
    <cellStyle name="Обычный 4 3 3 2 3 2 5 3" xfId="21847"/>
    <cellStyle name="Обычный 4 3 3 2 3 2 6" xfId="9174"/>
    <cellStyle name="Обычный 4 3 3 2 3 2 6 2" xfId="26071"/>
    <cellStyle name="Обычный 4 3 3 2 3 2 7" xfId="17623"/>
    <cellStyle name="Обычный 4 3 3 2 3 2 8" xfId="34520"/>
    <cellStyle name="Обычный 4 3 3 2 3 3" xfId="1077"/>
    <cellStyle name="Обычный 4 3 3 2 3 3 2" xfId="2486"/>
    <cellStyle name="Обычный 4 3 3 2 3 3 2 2" xfId="6710"/>
    <cellStyle name="Обычный 4 3 3 2 3 3 2 2 2" xfId="15158"/>
    <cellStyle name="Обычный 4 3 3 2 3 3 2 2 2 2" xfId="32055"/>
    <cellStyle name="Обычный 4 3 3 2 3 3 2 2 3" xfId="23607"/>
    <cellStyle name="Обычный 4 3 3 2 3 3 2 3" xfId="10934"/>
    <cellStyle name="Обычный 4 3 3 2 3 3 2 3 2" xfId="27831"/>
    <cellStyle name="Обычный 4 3 3 2 3 3 2 4" xfId="19383"/>
    <cellStyle name="Обычный 4 3 3 2 3 3 3" xfId="3894"/>
    <cellStyle name="Обычный 4 3 3 2 3 3 3 2" xfId="8118"/>
    <cellStyle name="Обычный 4 3 3 2 3 3 3 2 2" xfId="16566"/>
    <cellStyle name="Обычный 4 3 3 2 3 3 3 2 2 2" xfId="33463"/>
    <cellStyle name="Обычный 4 3 3 2 3 3 3 2 3" xfId="25015"/>
    <cellStyle name="Обычный 4 3 3 2 3 3 3 3" xfId="12342"/>
    <cellStyle name="Обычный 4 3 3 2 3 3 3 3 2" xfId="29239"/>
    <cellStyle name="Обычный 4 3 3 2 3 3 3 4" xfId="20791"/>
    <cellStyle name="Обычный 4 3 3 2 3 3 4" xfId="5302"/>
    <cellStyle name="Обычный 4 3 3 2 3 3 4 2" xfId="13750"/>
    <cellStyle name="Обычный 4 3 3 2 3 3 4 2 2" xfId="30647"/>
    <cellStyle name="Обычный 4 3 3 2 3 3 4 3" xfId="22199"/>
    <cellStyle name="Обычный 4 3 3 2 3 3 5" xfId="9526"/>
    <cellStyle name="Обычный 4 3 3 2 3 3 5 2" xfId="26423"/>
    <cellStyle name="Обычный 4 3 3 2 3 3 6" xfId="17975"/>
    <cellStyle name="Обычный 4 3 3 2 3 4" xfId="1782"/>
    <cellStyle name="Обычный 4 3 3 2 3 4 2" xfId="6006"/>
    <cellStyle name="Обычный 4 3 3 2 3 4 2 2" xfId="14454"/>
    <cellStyle name="Обычный 4 3 3 2 3 4 2 2 2" xfId="31351"/>
    <cellStyle name="Обычный 4 3 3 2 3 4 2 3" xfId="22903"/>
    <cellStyle name="Обычный 4 3 3 2 3 4 3" xfId="10230"/>
    <cellStyle name="Обычный 4 3 3 2 3 4 3 2" xfId="27127"/>
    <cellStyle name="Обычный 4 3 3 2 3 4 4" xfId="18679"/>
    <cellStyle name="Обычный 4 3 3 2 3 5" xfId="3190"/>
    <cellStyle name="Обычный 4 3 3 2 3 5 2" xfId="7414"/>
    <cellStyle name="Обычный 4 3 3 2 3 5 2 2" xfId="15862"/>
    <cellStyle name="Обычный 4 3 3 2 3 5 2 2 2" xfId="32759"/>
    <cellStyle name="Обычный 4 3 3 2 3 5 2 3" xfId="24311"/>
    <cellStyle name="Обычный 4 3 3 2 3 5 3" xfId="11638"/>
    <cellStyle name="Обычный 4 3 3 2 3 5 3 2" xfId="28535"/>
    <cellStyle name="Обычный 4 3 3 2 3 5 4" xfId="20087"/>
    <cellStyle name="Обычный 4 3 3 2 3 6" xfId="4598"/>
    <cellStyle name="Обычный 4 3 3 2 3 6 2" xfId="13046"/>
    <cellStyle name="Обычный 4 3 3 2 3 6 2 2" xfId="29943"/>
    <cellStyle name="Обычный 4 3 3 2 3 6 3" xfId="21495"/>
    <cellStyle name="Обычный 4 3 3 2 3 7" xfId="8822"/>
    <cellStyle name="Обычный 4 3 3 2 3 7 2" xfId="25719"/>
    <cellStyle name="Обычный 4 3 3 2 3 8" xfId="17271"/>
    <cellStyle name="Обычный 4 3 3 2 3 9" xfId="34168"/>
    <cellStyle name="Обычный 4 3 3 2 4" xfId="695"/>
    <cellStyle name="Обычный 4 3 3 2 4 2" xfId="1426"/>
    <cellStyle name="Обычный 4 3 3 2 4 2 2" xfId="2835"/>
    <cellStyle name="Обычный 4 3 3 2 4 2 2 2" xfId="7059"/>
    <cellStyle name="Обычный 4 3 3 2 4 2 2 2 2" xfId="15507"/>
    <cellStyle name="Обычный 4 3 3 2 4 2 2 2 2 2" xfId="32404"/>
    <cellStyle name="Обычный 4 3 3 2 4 2 2 2 3" xfId="23956"/>
    <cellStyle name="Обычный 4 3 3 2 4 2 2 3" xfId="11283"/>
    <cellStyle name="Обычный 4 3 3 2 4 2 2 3 2" xfId="28180"/>
    <cellStyle name="Обычный 4 3 3 2 4 2 2 4" xfId="19732"/>
    <cellStyle name="Обычный 4 3 3 2 4 2 3" xfId="4243"/>
    <cellStyle name="Обычный 4 3 3 2 4 2 3 2" xfId="8467"/>
    <cellStyle name="Обычный 4 3 3 2 4 2 3 2 2" xfId="16915"/>
    <cellStyle name="Обычный 4 3 3 2 4 2 3 2 2 2" xfId="33812"/>
    <cellStyle name="Обычный 4 3 3 2 4 2 3 2 3" xfId="25364"/>
    <cellStyle name="Обычный 4 3 3 2 4 2 3 3" xfId="12691"/>
    <cellStyle name="Обычный 4 3 3 2 4 2 3 3 2" xfId="29588"/>
    <cellStyle name="Обычный 4 3 3 2 4 2 3 4" xfId="21140"/>
    <cellStyle name="Обычный 4 3 3 2 4 2 4" xfId="5651"/>
    <cellStyle name="Обычный 4 3 3 2 4 2 4 2" xfId="14099"/>
    <cellStyle name="Обычный 4 3 3 2 4 2 4 2 2" xfId="30996"/>
    <cellStyle name="Обычный 4 3 3 2 4 2 4 3" xfId="22548"/>
    <cellStyle name="Обычный 4 3 3 2 4 2 5" xfId="9875"/>
    <cellStyle name="Обычный 4 3 3 2 4 2 5 2" xfId="26772"/>
    <cellStyle name="Обычный 4 3 3 2 4 2 6" xfId="18324"/>
    <cellStyle name="Обычный 4 3 3 2 4 3" xfId="2131"/>
    <cellStyle name="Обычный 4 3 3 2 4 3 2" xfId="6355"/>
    <cellStyle name="Обычный 4 3 3 2 4 3 2 2" xfId="14803"/>
    <cellStyle name="Обычный 4 3 3 2 4 3 2 2 2" xfId="31700"/>
    <cellStyle name="Обычный 4 3 3 2 4 3 2 3" xfId="23252"/>
    <cellStyle name="Обычный 4 3 3 2 4 3 3" xfId="10579"/>
    <cellStyle name="Обычный 4 3 3 2 4 3 3 2" xfId="27476"/>
    <cellStyle name="Обычный 4 3 3 2 4 3 4" xfId="19028"/>
    <cellStyle name="Обычный 4 3 3 2 4 4" xfId="3539"/>
    <cellStyle name="Обычный 4 3 3 2 4 4 2" xfId="7763"/>
    <cellStyle name="Обычный 4 3 3 2 4 4 2 2" xfId="16211"/>
    <cellStyle name="Обычный 4 3 3 2 4 4 2 2 2" xfId="33108"/>
    <cellStyle name="Обычный 4 3 3 2 4 4 2 3" xfId="24660"/>
    <cellStyle name="Обычный 4 3 3 2 4 4 3" xfId="11987"/>
    <cellStyle name="Обычный 4 3 3 2 4 4 3 2" xfId="28884"/>
    <cellStyle name="Обычный 4 3 3 2 4 4 4" xfId="20436"/>
    <cellStyle name="Обычный 4 3 3 2 4 5" xfId="4947"/>
    <cellStyle name="Обычный 4 3 3 2 4 5 2" xfId="13395"/>
    <cellStyle name="Обычный 4 3 3 2 4 5 2 2" xfId="30292"/>
    <cellStyle name="Обычный 4 3 3 2 4 5 3" xfId="21844"/>
    <cellStyle name="Обычный 4 3 3 2 4 6" xfId="9171"/>
    <cellStyle name="Обычный 4 3 3 2 4 6 2" xfId="26068"/>
    <cellStyle name="Обычный 4 3 3 2 4 7" xfId="17620"/>
    <cellStyle name="Обычный 4 3 3 2 4 8" xfId="34517"/>
    <cellStyle name="Обычный 4 3 3 2 5" xfId="1074"/>
    <cellStyle name="Обычный 4 3 3 2 5 2" xfId="2483"/>
    <cellStyle name="Обычный 4 3 3 2 5 2 2" xfId="6707"/>
    <cellStyle name="Обычный 4 3 3 2 5 2 2 2" xfId="15155"/>
    <cellStyle name="Обычный 4 3 3 2 5 2 2 2 2" xfId="32052"/>
    <cellStyle name="Обычный 4 3 3 2 5 2 2 3" xfId="23604"/>
    <cellStyle name="Обычный 4 3 3 2 5 2 3" xfId="10931"/>
    <cellStyle name="Обычный 4 3 3 2 5 2 3 2" xfId="27828"/>
    <cellStyle name="Обычный 4 3 3 2 5 2 4" xfId="19380"/>
    <cellStyle name="Обычный 4 3 3 2 5 3" xfId="3891"/>
    <cellStyle name="Обычный 4 3 3 2 5 3 2" xfId="8115"/>
    <cellStyle name="Обычный 4 3 3 2 5 3 2 2" xfId="16563"/>
    <cellStyle name="Обычный 4 3 3 2 5 3 2 2 2" xfId="33460"/>
    <cellStyle name="Обычный 4 3 3 2 5 3 2 3" xfId="25012"/>
    <cellStyle name="Обычный 4 3 3 2 5 3 3" xfId="12339"/>
    <cellStyle name="Обычный 4 3 3 2 5 3 3 2" xfId="29236"/>
    <cellStyle name="Обычный 4 3 3 2 5 3 4" xfId="20788"/>
    <cellStyle name="Обычный 4 3 3 2 5 4" xfId="5299"/>
    <cellStyle name="Обычный 4 3 3 2 5 4 2" xfId="13747"/>
    <cellStyle name="Обычный 4 3 3 2 5 4 2 2" xfId="30644"/>
    <cellStyle name="Обычный 4 3 3 2 5 4 3" xfId="22196"/>
    <cellStyle name="Обычный 4 3 3 2 5 5" xfId="9523"/>
    <cellStyle name="Обычный 4 3 3 2 5 5 2" xfId="26420"/>
    <cellStyle name="Обычный 4 3 3 2 5 6" xfId="17972"/>
    <cellStyle name="Обычный 4 3 3 2 6" xfId="1779"/>
    <cellStyle name="Обычный 4 3 3 2 6 2" xfId="6003"/>
    <cellStyle name="Обычный 4 3 3 2 6 2 2" xfId="14451"/>
    <cellStyle name="Обычный 4 3 3 2 6 2 2 2" xfId="31348"/>
    <cellStyle name="Обычный 4 3 3 2 6 2 3" xfId="22900"/>
    <cellStyle name="Обычный 4 3 3 2 6 3" xfId="10227"/>
    <cellStyle name="Обычный 4 3 3 2 6 3 2" xfId="27124"/>
    <cellStyle name="Обычный 4 3 3 2 6 4" xfId="18676"/>
    <cellStyle name="Обычный 4 3 3 2 7" xfId="3187"/>
    <cellStyle name="Обычный 4 3 3 2 7 2" xfId="7411"/>
    <cellStyle name="Обычный 4 3 3 2 7 2 2" xfId="15859"/>
    <cellStyle name="Обычный 4 3 3 2 7 2 2 2" xfId="32756"/>
    <cellStyle name="Обычный 4 3 3 2 7 2 3" xfId="24308"/>
    <cellStyle name="Обычный 4 3 3 2 7 3" xfId="11635"/>
    <cellStyle name="Обычный 4 3 3 2 7 3 2" xfId="28532"/>
    <cellStyle name="Обычный 4 3 3 2 7 4" xfId="20084"/>
    <cellStyle name="Обычный 4 3 3 2 8" xfId="4595"/>
    <cellStyle name="Обычный 4 3 3 2 8 2" xfId="13043"/>
    <cellStyle name="Обычный 4 3 3 2 8 2 2" xfId="29940"/>
    <cellStyle name="Обычный 4 3 3 2 8 3" xfId="21492"/>
    <cellStyle name="Обычный 4 3 3 2 9" xfId="8819"/>
    <cellStyle name="Обычный 4 3 3 2 9 2" xfId="25716"/>
    <cellStyle name="Обычный 4 3 3 3" xfId="298"/>
    <cellStyle name="Обычный 4 3 3 3 10" xfId="34169"/>
    <cellStyle name="Обычный 4 3 3 3 2" xfId="299"/>
    <cellStyle name="Обычный 4 3 3 3 2 2" xfId="700"/>
    <cellStyle name="Обычный 4 3 3 3 2 2 2" xfId="1431"/>
    <cellStyle name="Обычный 4 3 3 3 2 2 2 2" xfId="2840"/>
    <cellStyle name="Обычный 4 3 3 3 2 2 2 2 2" xfId="7064"/>
    <cellStyle name="Обычный 4 3 3 3 2 2 2 2 2 2" xfId="15512"/>
    <cellStyle name="Обычный 4 3 3 3 2 2 2 2 2 2 2" xfId="32409"/>
    <cellStyle name="Обычный 4 3 3 3 2 2 2 2 2 3" xfId="23961"/>
    <cellStyle name="Обычный 4 3 3 3 2 2 2 2 3" xfId="11288"/>
    <cellStyle name="Обычный 4 3 3 3 2 2 2 2 3 2" xfId="28185"/>
    <cellStyle name="Обычный 4 3 3 3 2 2 2 2 4" xfId="19737"/>
    <cellStyle name="Обычный 4 3 3 3 2 2 2 3" xfId="4248"/>
    <cellStyle name="Обычный 4 3 3 3 2 2 2 3 2" xfId="8472"/>
    <cellStyle name="Обычный 4 3 3 3 2 2 2 3 2 2" xfId="16920"/>
    <cellStyle name="Обычный 4 3 3 3 2 2 2 3 2 2 2" xfId="33817"/>
    <cellStyle name="Обычный 4 3 3 3 2 2 2 3 2 3" xfId="25369"/>
    <cellStyle name="Обычный 4 3 3 3 2 2 2 3 3" xfId="12696"/>
    <cellStyle name="Обычный 4 3 3 3 2 2 2 3 3 2" xfId="29593"/>
    <cellStyle name="Обычный 4 3 3 3 2 2 2 3 4" xfId="21145"/>
    <cellStyle name="Обычный 4 3 3 3 2 2 2 4" xfId="5656"/>
    <cellStyle name="Обычный 4 3 3 3 2 2 2 4 2" xfId="14104"/>
    <cellStyle name="Обычный 4 3 3 3 2 2 2 4 2 2" xfId="31001"/>
    <cellStyle name="Обычный 4 3 3 3 2 2 2 4 3" xfId="22553"/>
    <cellStyle name="Обычный 4 3 3 3 2 2 2 5" xfId="9880"/>
    <cellStyle name="Обычный 4 3 3 3 2 2 2 5 2" xfId="26777"/>
    <cellStyle name="Обычный 4 3 3 3 2 2 2 6" xfId="18329"/>
    <cellStyle name="Обычный 4 3 3 3 2 2 3" xfId="2136"/>
    <cellStyle name="Обычный 4 3 3 3 2 2 3 2" xfId="6360"/>
    <cellStyle name="Обычный 4 3 3 3 2 2 3 2 2" xfId="14808"/>
    <cellStyle name="Обычный 4 3 3 3 2 2 3 2 2 2" xfId="31705"/>
    <cellStyle name="Обычный 4 3 3 3 2 2 3 2 3" xfId="23257"/>
    <cellStyle name="Обычный 4 3 3 3 2 2 3 3" xfId="10584"/>
    <cellStyle name="Обычный 4 3 3 3 2 2 3 3 2" xfId="27481"/>
    <cellStyle name="Обычный 4 3 3 3 2 2 3 4" xfId="19033"/>
    <cellStyle name="Обычный 4 3 3 3 2 2 4" xfId="3544"/>
    <cellStyle name="Обычный 4 3 3 3 2 2 4 2" xfId="7768"/>
    <cellStyle name="Обычный 4 3 3 3 2 2 4 2 2" xfId="16216"/>
    <cellStyle name="Обычный 4 3 3 3 2 2 4 2 2 2" xfId="33113"/>
    <cellStyle name="Обычный 4 3 3 3 2 2 4 2 3" xfId="24665"/>
    <cellStyle name="Обычный 4 3 3 3 2 2 4 3" xfId="11992"/>
    <cellStyle name="Обычный 4 3 3 3 2 2 4 3 2" xfId="28889"/>
    <cellStyle name="Обычный 4 3 3 3 2 2 4 4" xfId="20441"/>
    <cellStyle name="Обычный 4 3 3 3 2 2 5" xfId="4952"/>
    <cellStyle name="Обычный 4 3 3 3 2 2 5 2" xfId="13400"/>
    <cellStyle name="Обычный 4 3 3 3 2 2 5 2 2" xfId="30297"/>
    <cellStyle name="Обычный 4 3 3 3 2 2 5 3" xfId="21849"/>
    <cellStyle name="Обычный 4 3 3 3 2 2 6" xfId="9176"/>
    <cellStyle name="Обычный 4 3 3 3 2 2 6 2" xfId="26073"/>
    <cellStyle name="Обычный 4 3 3 3 2 2 7" xfId="17625"/>
    <cellStyle name="Обычный 4 3 3 3 2 2 8" xfId="34522"/>
    <cellStyle name="Обычный 4 3 3 3 2 3" xfId="1079"/>
    <cellStyle name="Обычный 4 3 3 3 2 3 2" xfId="2488"/>
    <cellStyle name="Обычный 4 3 3 3 2 3 2 2" xfId="6712"/>
    <cellStyle name="Обычный 4 3 3 3 2 3 2 2 2" xfId="15160"/>
    <cellStyle name="Обычный 4 3 3 3 2 3 2 2 2 2" xfId="32057"/>
    <cellStyle name="Обычный 4 3 3 3 2 3 2 2 3" xfId="23609"/>
    <cellStyle name="Обычный 4 3 3 3 2 3 2 3" xfId="10936"/>
    <cellStyle name="Обычный 4 3 3 3 2 3 2 3 2" xfId="27833"/>
    <cellStyle name="Обычный 4 3 3 3 2 3 2 4" xfId="19385"/>
    <cellStyle name="Обычный 4 3 3 3 2 3 3" xfId="3896"/>
    <cellStyle name="Обычный 4 3 3 3 2 3 3 2" xfId="8120"/>
    <cellStyle name="Обычный 4 3 3 3 2 3 3 2 2" xfId="16568"/>
    <cellStyle name="Обычный 4 3 3 3 2 3 3 2 2 2" xfId="33465"/>
    <cellStyle name="Обычный 4 3 3 3 2 3 3 2 3" xfId="25017"/>
    <cellStyle name="Обычный 4 3 3 3 2 3 3 3" xfId="12344"/>
    <cellStyle name="Обычный 4 3 3 3 2 3 3 3 2" xfId="29241"/>
    <cellStyle name="Обычный 4 3 3 3 2 3 3 4" xfId="20793"/>
    <cellStyle name="Обычный 4 3 3 3 2 3 4" xfId="5304"/>
    <cellStyle name="Обычный 4 3 3 3 2 3 4 2" xfId="13752"/>
    <cellStyle name="Обычный 4 3 3 3 2 3 4 2 2" xfId="30649"/>
    <cellStyle name="Обычный 4 3 3 3 2 3 4 3" xfId="22201"/>
    <cellStyle name="Обычный 4 3 3 3 2 3 5" xfId="9528"/>
    <cellStyle name="Обычный 4 3 3 3 2 3 5 2" xfId="26425"/>
    <cellStyle name="Обычный 4 3 3 3 2 3 6" xfId="17977"/>
    <cellStyle name="Обычный 4 3 3 3 2 4" xfId="1784"/>
    <cellStyle name="Обычный 4 3 3 3 2 4 2" xfId="6008"/>
    <cellStyle name="Обычный 4 3 3 3 2 4 2 2" xfId="14456"/>
    <cellStyle name="Обычный 4 3 3 3 2 4 2 2 2" xfId="31353"/>
    <cellStyle name="Обычный 4 3 3 3 2 4 2 3" xfId="22905"/>
    <cellStyle name="Обычный 4 3 3 3 2 4 3" xfId="10232"/>
    <cellStyle name="Обычный 4 3 3 3 2 4 3 2" xfId="27129"/>
    <cellStyle name="Обычный 4 3 3 3 2 4 4" xfId="18681"/>
    <cellStyle name="Обычный 4 3 3 3 2 5" xfId="3192"/>
    <cellStyle name="Обычный 4 3 3 3 2 5 2" xfId="7416"/>
    <cellStyle name="Обычный 4 3 3 3 2 5 2 2" xfId="15864"/>
    <cellStyle name="Обычный 4 3 3 3 2 5 2 2 2" xfId="32761"/>
    <cellStyle name="Обычный 4 3 3 3 2 5 2 3" xfId="24313"/>
    <cellStyle name="Обычный 4 3 3 3 2 5 3" xfId="11640"/>
    <cellStyle name="Обычный 4 3 3 3 2 5 3 2" xfId="28537"/>
    <cellStyle name="Обычный 4 3 3 3 2 5 4" xfId="20089"/>
    <cellStyle name="Обычный 4 3 3 3 2 6" xfId="4600"/>
    <cellStyle name="Обычный 4 3 3 3 2 6 2" xfId="13048"/>
    <cellStyle name="Обычный 4 3 3 3 2 6 2 2" xfId="29945"/>
    <cellStyle name="Обычный 4 3 3 3 2 6 3" xfId="21497"/>
    <cellStyle name="Обычный 4 3 3 3 2 7" xfId="8824"/>
    <cellStyle name="Обычный 4 3 3 3 2 7 2" xfId="25721"/>
    <cellStyle name="Обычный 4 3 3 3 2 8" xfId="17273"/>
    <cellStyle name="Обычный 4 3 3 3 2 9" xfId="34170"/>
    <cellStyle name="Обычный 4 3 3 3 3" xfId="699"/>
    <cellStyle name="Обычный 4 3 3 3 3 2" xfId="1430"/>
    <cellStyle name="Обычный 4 3 3 3 3 2 2" xfId="2839"/>
    <cellStyle name="Обычный 4 3 3 3 3 2 2 2" xfId="7063"/>
    <cellStyle name="Обычный 4 3 3 3 3 2 2 2 2" xfId="15511"/>
    <cellStyle name="Обычный 4 3 3 3 3 2 2 2 2 2" xfId="32408"/>
    <cellStyle name="Обычный 4 3 3 3 3 2 2 2 3" xfId="23960"/>
    <cellStyle name="Обычный 4 3 3 3 3 2 2 3" xfId="11287"/>
    <cellStyle name="Обычный 4 3 3 3 3 2 2 3 2" xfId="28184"/>
    <cellStyle name="Обычный 4 3 3 3 3 2 2 4" xfId="19736"/>
    <cellStyle name="Обычный 4 3 3 3 3 2 3" xfId="4247"/>
    <cellStyle name="Обычный 4 3 3 3 3 2 3 2" xfId="8471"/>
    <cellStyle name="Обычный 4 3 3 3 3 2 3 2 2" xfId="16919"/>
    <cellStyle name="Обычный 4 3 3 3 3 2 3 2 2 2" xfId="33816"/>
    <cellStyle name="Обычный 4 3 3 3 3 2 3 2 3" xfId="25368"/>
    <cellStyle name="Обычный 4 3 3 3 3 2 3 3" xfId="12695"/>
    <cellStyle name="Обычный 4 3 3 3 3 2 3 3 2" xfId="29592"/>
    <cellStyle name="Обычный 4 3 3 3 3 2 3 4" xfId="21144"/>
    <cellStyle name="Обычный 4 3 3 3 3 2 4" xfId="5655"/>
    <cellStyle name="Обычный 4 3 3 3 3 2 4 2" xfId="14103"/>
    <cellStyle name="Обычный 4 3 3 3 3 2 4 2 2" xfId="31000"/>
    <cellStyle name="Обычный 4 3 3 3 3 2 4 3" xfId="22552"/>
    <cellStyle name="Обычный 4 3 3 3 3 2 5" xfId="9879"/>
    <cellStyle name="Обычный 4 3 3 3 3 2 5 2" xfId="26776"/>
    <cellStyle name="Обычный 4 3 3 3 3 2 6" xfId="18328"/>
    <cellStyle name="Обычный 4 3 3 3 3 3" xfId="2135"/>
    <cellStyle name="Обычный 4 3 3 3 3 3 2" xfId="6359"/>
    <cellStyle name="Обычный 4 3 3 3 3 3 2 2" xfId="14807"/>
    <cellStyle name="Обычный 4 3 3 3 3 3 2 2 2" xfId="31704"/>
    <cellStyle name="Обычный 4 3 3 3 3 3 2 3" xfId="23256"/>
    <cellStyle name="Обычный 4 3 3 3 3 3 3" xfId="10583"/>
    <cellStyle name="Обычный 4 3 3 3 3 3 3 2" xfId="27480"/>
    <cellStyle name="Обычный 4 3 3 3 3 3 4" xfId="19032"/>
    <cellStyle name="Обычный 4 3 3 3 3 4" xfId="3543"/>
    <cellStyle name="Обычный 4 3 3 3 3 4 2" xfId="7767"/>
    <cellStyle name="Обычный 4 3 3 3 3 4 2 2" xfId="16215"/>
    <cellStyle name="Обычный 4 3 3 3 3 4 2 2 2" xfId="33112"/>
    <cellStyle name="Обычный 4 3 3 3 3 4 2 3" xfId="24664"/>
    <cellStyle name="Обычный 4 3 3 3 3 4 3" xfId="11991"/>
    <cellStyle name="Обычный 4 3 3 3 3 4 3 2" xfId="28888"/>
    <cellStyle name="Обычный 4 3 3 3 3 4 4" xfId="20440"/>
    <cellStyle name="Обычный 4 3 3 3 3 5" xfId="4951"/>
    <cellStyle name="Обычный 4 3 3 3 3 5 2" xfId="13399"/>
    <cellStyle name="Обычный 4 3 3 3 3 5 2 2" xfId="30296"/>
    <cellStyle name="Обычный 4 3 3 3 3 5 3" xfId="21848"/>
    <cellStyle name="Обычный 4 3 3 3 3 6" xfId="9175"/>
    <cellStyle name="Обычный 4 3 3 3 3 6 2" xfId="26072"/>
    <cellStyle name="Обычный 4 3 3 3 3 7" xfId="17624"/>
    <cellStyle name="Обычный 4 3 3 3 3 8" xfId="34521"/>
    <cellStyle name="Обычный 4 3 3 3 4" xfId="1078"/>
    <cellStyle name="Обычный 4 3 3 3 4 2" xfId="2487"/>
    <cellStyle name="Обычный 4 3 3 3 4 2 2" xfId="6711"/>
    <cellStyle name="Обычный 4 3 3 3 4 2 2 2" xfId="15159"/>
    <cellStyle name="Обычный 4 3 3 3 4 2 2 2 2" xfId="32056"/>
    <cellStyle name="Обычный 4 3 3 3 4 2 2 3" xfId="23608"/>
    <cellStyle name="Обычный 4 3 3 3 4 2 3" xfId="10935"/>
    <cellStyle name="Обычный 4 3 3 3 4 2 3 2" xfId="27832"/>
    <cellStyle name="Обычный 4 3 3 3 4 2 4" xfId="19384"/>
    <cellStyle name="Обычный 4 3 3 3 4 3" xfId="3895"/>
    <cellStyle name="Обычный 4 3 3 3 4 3 2" xfId="8119"/>
    <cellStyle name="Обычный 4 3 3 3 4 3 2 2" xfId="16567"/>
    <cellStyle name="Обычный 4 3 3 3 4 3 2 2 2" xfId="33464"/>
    <cellStyle name="Обычный 4 3 3 3 4 3 2 3" xfId="25016"/>
    <cellStyle name="Обычный 4 3 3 3 4 3 3" xfId="12343"/>
    <cellStyle name="Обычный 4 3 3 3 4 3 3 2" xfId="29240"/>
    <cellStyle name="Обычный 4 3 3 3 4 3 4" xfId="20792"/>
    <cellStyle name="Обычный 4 3 3 3 4 4" xfId="5303"/>
    <cellStyle name="Обычный 4 3 3 3 4 4 2" xfId="13751"/>
    <cellStyle name="Обычный 4 3 3 3 4 4 2 2" xfId="30648"/>
    <cellStyle name="Обычный 4 3 3 3 4 4 3" xfId="22200"/>
    <cellStyle name="Обычный 4 3 3 3 4 5" xfId="9527"/>
    <cellStyle name="Обычный 4 3 3 3 4 5 2" xfId="26424"/>
    <cellStyle name="Обычный 4 3 3 3 4 6" xfId="17976"/>
    <cellStyle name="Обычный 4 3 3 3 5" xfId="1783"/>
    <cellStyle name="Обычный 4 3 3 3 5 2" xfId="6007"/>
    <cellStyle name="Обычный 4 3 3 3 5 2 2" xfId="14455"/>
    <cellStyle name="Обычный 4 3 3 3 5 2 2 2" xfId="31352"/>
    <cellStyle name="Обычный 4 3 3 3 5 2 3" xfId="22904"/>
    <cellStyle name="Обычный 4 3 3 3 5 3" xfId="10231"/>
    <cellStyle name="Обычный 4 3 3 3 5 3 2" xfId="27128"/>
    <cellStyle name="Обычный 4 3 3 3 5 4" xfId="18680"/>
    <cellStyle name="Обычный 4 3 3 3 6" xfId="3191"/>
    <cellStyle name="Обычный 4 3 3 3 6 2" xfId="7415"/>
    <cellStyle name="Обычный 4 3 3 3 6 2 2" xfId="15863"/>
    <cellStyle name="Обычный 4 3 3 3 6 2 2 2" xfId="32760"/>
    <cellStyle name="Обычный 4 3 3 3 6 2 3" xfId="24312"/>
    <cellStyle name="Обычный 4 3 3 3 6 3" xfId="11639"/>
    <cellStyle name="Обычный 4 3 3 3 6 3 2" xfId="28536"/>
    <cellStyle name="Обычный 4 3 3 3 6 4" xfId="20088"/>
    <cellStyle name="Обычный 4 3 3 3 7" xfId="4599"/>
    <cellStyle name="Обычный 4 3 3 3 7 2" xfId="13047"/>
    <cellStyle name="Обычный 4 3 3 3 7 2 2" xfId="29944"/>
    <cellStyle name="Обычный 4 3 3 3 7 3" xfId="21496"/>
    <cellStyle name="Обычный 4 3 3 3 8" xfId="8823"/>
    <cellStyle name="Обычный 4 3 3 3 8 2" xfId="25720"/>
    <cellStyle name="Обычный 4 3 3 3 9" xfId="17272"/>
    <cellStyle name="Обычный 4 3 3 4" xfId="300"/>
    <cellStyle name="Обычный 4 3 3 4 2" xfId="701"/>
    <cellStyle name="Обычный 4 3 3 4 2 2" xfId="1432"/>
    <cellStyle name="Обычный 4 3 3 4 2 2 2" xfId="2841"/>
    <cellStyle name="Обычный 4 3 3 4 2 2 2 2" xfId="7065"/>
    <cellStyle name="Обычный 4 3 3 4 2 2 2 2 2" xfId="15513"/>
    <cellStyle name="Обычный 4 3 3 4 2 2 2 2 2 2" xfId="32410"/>
    <cellStyle name="Обычный 4 3 3 4 2 2 2 2 3" xfId="23962"/>
    <cellStyle name="Обычный 4 3 3 4 2 2 2 3" xfId="11289"/>
    <cellStyle name="Обычный 4 3 3 4 2 2 2 3 2" xfId="28186"/>
    <cellStyle name="Обычный 4 3 3 4 2 2 2 4" xfId="19738"/>
    <cellStyle name="Обычный 4 3 3 4 2 2 3" xfId="4249"/>
    <cellStyle name="Обычный 4 3 3 4 2 2 3 2" xfId="8473"/>
    <cellStyle name="Обычный 4 3 3 4 2 2 3 2 2" xfId="16921"/>
    <cellStyle name="Обычный 4 3 3 4 2 2 3 2 2 2" xfId="33818"/>
    <cellStyle name="Обычный 4 3 3 4 2 2 3 2 3" xfId="25370"/>
    <cellStyle name="Обычный 4 3 3 4 2 2 3 3" xfId="12697"/>
    <cellStyle name="Обычный 4 3 3 4 2 2 3 3 2" xfId="29594"/>
    <cellStyle name="Обычный 4 3 3 4 2 2 3 4" xfId="21146"/>
    <cellStyle name="Обычный 4 3 3 4 2 2 4" xfId="5657"/>
    <cellStyle name="Обычный 4 3 3 4 2 2 4 2" xfId="14105"/>
    <cellStyle name="Обычный 4 3 3 4 2 2 4 2 2" xfId="31002"/>
    <cellStyle name="Обычный 4 3 3 4 2 2 4 3" xfId="22554"/>
    <cellStyle name="Обычный 4 3 3 4 2 2 5" xfId="9881"/>
    <cellStyle name="Обычный 4 3 3 4 2 2 5 2" xfId="26778"/>
    <cellStyle name="Обычный 4 3 3 4 2 2 6" xfId="18330"/>
    <cellStyle name="Обычный 4 3 3 4 2 3" xfId="2137"/>
    <cellStyle name="Обычный 4 3 3 4 2 3 2" xfId="6361"/>
    <cellStyle name="Обычный 4 3 3 4 2 3 2 2" xfId="14809"/>
    <cellStyle name="Обычный 4 3 3 4 2 3 2 2 2" xfId="31706"/>
    <cellStyle name="Обычный 4 3 3 4 2 3 2 3" xfId="23258"/>
    <cellStyle name="Обычный 4 3 3 4 2 3 3" xfId="10585"/>
    <cellStyle name="Обычный 4 3 3 4 2 3 3 2" xfId="27482"/>
    <cellStyle name="Обычный 4 3 3 4 2 3 4" xfId="19034"/>
    <cellStyle name="Обычный 4 3 3 4 2 4" xfId="3545"/>
    <cellStyle name="Обычный 4 3 3 4 2 4 2" xfId="7769"/>
    <cellStyle name="Обычный 4 3 3 4 2 4 2 2" xfId="16217"/>
    <cellStyle name="Обычный 4 3 3 4 2 4 2 2 2" xfId="33114"/>
    <cellStyle name="Обычный 4 3 3 4 2 4 2 3" xfId="24666"/>
    <cellStyle name="Обычный 4 3 3 4 2 4 3" xfId="11993"/>
    <cellStyle name="Обычный 4 3 3 4 2 4 3 2" xfId="28890"/>
    <cellStyle name="Обычный 4 3 3 4 2 4 4" xfId="20442"/>
    <cellStyle name="Обычный 4 3 3 4 2 5" xfId="4953"/>
    <cellStyle name="Обычный 4 3 3 4 2 5 2" xfId="13401"/>
    <cellStyle name="Обычный 4 3 3 4 2 5 2 2" xfId="30298"/>
    <cellStyle name="Обычный 4 3 3 4 2 5 3" xfId="21850"/>
    <cellStyle name="Обычный 4 3 3 4 2 6" xfId="9177"/>
    <cellStyle name="Обычный 4 3 3 4 2 6 2" xfId="26074"/>
    <cellStyle name="Обычный 4 3 3 4 2 7" xfId="17626"/>
    <cellStyle name="Обычный 4 3 3 4 2 8" xfId="34523"/>
    <cellStyle name="Обычный 4 3 3 4 3" xfId="1080"/>
    <cellStyle name="Обычный 4 3 3 4 3 2" xfId="2489"/>
    <cellStyle name="Обычный 4 3 3 4 3 2 2" xfId="6713"/>
    <cellStyle name="Обычный 4 3 3 4 3 2 2 2" xfId="15161"/>
    <cellStyle name="Обычный 4 3 3 4 3 2 2 2 2" xfId="32058"/>
    <cellStyle name="Обычный 4 3 3 4 3 2 2 3" xfId="23610"/>
    <cellStyle name="Обычный 4 3 3 4 3 2 3" xfId="10937"/>
    <cellStyle name="Обычный 4 3 3 4 3 2 3 2" xfId="27834"/>
    <cellStyle name="Обычный 4 3 3 4 3 2 4" xfId="19386"/>
    <cellStyle name="Обычный 4 3 3 4 3 3" xfId="3897"/>
    <cellStyle name="Обычный 4 3 3 4 3 3 2" xfId="8121"/>
    <cellStyle name="Обычный 4 3 3 4 3 3 2 2" xfId="16569"/>
    <cellStyle name="Обычный 4 3 3 4 3 3 2 2 2" xfId="33466"/>
    <cellStyle name="Обычный 4 3 3 4 3 3 2 3" xfId="25018"/>
    <cellStyle name="Обычный 4 3 3 4 3 3 3" xfId="12345"/>
    <cellStyle name="Обычный 4 3 3 4 3 3 3 2" xfId="29242"/>
    <cellStyle name="Обычный 4 3 3 4 3 3 4" xfId="20794"/>
    <cellStyle name="Обычный 4 3 3 4 3 4" xfId="5305"/>
    <cellStyle name="Обычный 4 3 3 4 3 4 2" xfId="13753"/>
    <cellStyle name="Обычный 4 3 3 4 3 4 2 2" xfId="30650"/>
    <cellStyle name="Обычный 4 3 3 4 3 4 3" xfId="22202"/>
    <cellStyle name="Обычный 4 3 3 4 3 5" xfId="9529"/>
    <cellStyle name="Обычный 4 3 3 4 3 5 2" xfId="26426"/>
    <cellStyle name="Обычный 4 3 3 4 3 6" xfId="17978"/>
    <cellStyle name="Обычный 4 3 3 4 4" xfId="1785"/>
    <cellStyle name="Обычный 4 3 3 4 4 2" xfId="6009"/>
    <cellStyle name="Обычный 4 3 3 4 4 2 2" xfId="14457"/>
    <cellStyle name="Обычный 4 3 3 4 4 2 2 2" xfId="31354"/>
    <cellStyle name="Обычный 4 3 3 4 4 2 3" xfId="22906"/>
    <cellStyle name="Обычный 4 3 3 4 4 3" xfId="10233"/>
    <cellStyle name="Обычный 4 3 3 4 4 3 2" xfId="27130"/>
    <cellStyle name="Обычный 4 3 3 4 4 4" xfId="18682"/>
    <cellStyle name="Обычный 4 3 3 4 5" xfId="3193"/>
    <cellStyle name="Обычный 4 3 3 4 5 2" xfId="7417"/>
    <cellStyle name="Обычный 4 3 3 4 5 2 2" xfId="15865"/>
    <cellStyle name="Обычный 4 3 3 4 5 2 2 2" xfId="32762"/>
    <cellStyle name="Обычный 4 3 3 4 5 2 3" xfId="24314"/>
    <cellStyle name="Обычный 4 3 3 4 5 3" xfId="11641"/>
    <cellStyle name="Обычный 4 3 3 4 5 3 2" xfId="28538"/>
    <cellStyle name="Обычный 4 3 3 4 5 4" xfId="20090"/>
    <cellStyle name="Обычный 4 3 3 4 6" xfId="4601"/>
    <cellStyle name="Обычный 4 3 3 4 6 2" xfId="13049"/>
    <cellStyle name="Обычный 4 3 3 4 6 2 2" xfId="29946"/>
    <cellStyle name="Обычный 4 3 3 4 6 3" xfId="21498"/>
    <cellStyle name="Обычный 4 3 3 4 7" xfId="8825"/>
    <cellStyle name="Обычный 4 3 3 4 7 2" xfId="25722"/>
    <cellStyle name="Обычный 4 3 3 4 8" xfId="17274"/>
    <cellStyle name="Обычный 4 3 3 4 9" xfId="34171"/>
    <cellStyle name="Обычный 4 3 3 5" xfId="694"/>
    <cellStyle name="Обычный 4 3 3 5 2" xfId="1425"/>
    <cellStyle name="Обычный 4 3 3 5 2 2" xfId="2834"/>
    <cellStyle name="Обычный 4 3 3 5 2 2 2" xfId="7058"/>
    <cellStyle name="Обычный 4 3 3 5 2 2 2 2" xfId="15506"/>
    <cellStyle name="Обычный 4 3 3 5 2 2 2 2 2" xfId="32403"/>
    <cellStyle name="Обычный 4 3 3 5 2 2 2 3" xfId="23955"/>
    <cellStyle name="Обычный 4 3 3 5 2 2 3" xfId="11282"/>
    <cellStyle name="Обычный 4 3 3 5 2 2 3 2" xfId="28179"/>
    <cellStyle name="Обычный 4 3 3 5 2 2 4" xfId="19731"/>
    <cellStyle name="Обычный 4 3 3 5 2 3" xfId="4242"/>
    <cellStyle name="Обычный 4 3 3 5 2 3 2" xfId="8466"/>
    <cellStyle name="Обычный 4 3 3 5 2 3 2 2" xfId="16914"/>
    <cellStyle name="Обычный 4 3 3 5 2 3 2 2 2" xfId="33811"/>
    <cellStyle name="Обычный 4 3 3 5 2 3 2 3" xfId="25363"/>
    <cellStyle name="Обычный 4 3 3 5 2 3 3" xfId="12690"/>
    <cellStyle name="Обычный 4 3 3 5 2 3 3 2" xfId="29587"/>
    <cellStyle name="Обычный 4 3 3 5 2 3 4" xfId="21139"/>
    <cellStyle name="Обычный 4 3 3 5 2 4" xfId="5650"/>
    <cellStyle name="Обычный 4 3 3 5 2 4 2" xfId="14098"/>
    <cellStyle name="Обычный 4 3 3 5 2 4 2 2" xfId="30995"/>
    <cellStyle name="Обычный 4 3 3 5 2 4 3" xfId="22547"/>
    <cellStyle name="Обычный 4 3 3 5 2 5" xfId="9874"/>
    <cellStyle name="Обычный 4 3 3 5 2 5 2" xfId="26771"/>
    <cellStyle name="Обычный 4 3 3 5 2 6" xfId="18323"/>
    <cellStyle name="Обычный 4 3 3 5 3" xfId="2130"/>
    <cellStyle name="Обычный 4 3 3 5 3 2" xfId="6354"/>
    <cellStyle name="Обычный 4 3 3 5 3 2 2" xfId="14802"/>
    <cellStyle name="Обычный 4 3 3 5 3 2 2 2" xfId="31699"/>
    <cellStyle name="Обычный 4 3 3 5 3 2 3" xfId="23251"/>
    <cellStyle name="Обычный 4 3 3 5 3 3" xfId="10578"/>
    <cellStyle name="Обычный 4 3 3 5 3 3 2" xfId="27475"/>
    <cellStyle name="Обычный 4 3 3 5 3 4" xfId="19027"/>
    <cellStyle name="Обычный 4 3 3 5 4" xfId="3538"/>
    <cellStyle name="Обычный 4 3 3 5 4 2" xfId="7762"/>
    <cellStyle name="Обычный 4 3 3 5 4 2 2" xfId="16210"/>
    <cellStyle name="Обычный 4 3 3 5 4 2 2 2" xfId="33107"/>
    <cellStyle name="Обычный 4 3 3 5 4 2 3" xfId="24659"/>
    <cellStyle name="Обычный 4 3 3 5 4 3" xfId="11986"/>
    <cellStyle name="Обычный 4 3 3 5 4 3 2" xfId="28883"/>
    <cellStyle name="Обычный 4 3 3 5 4 4" xfId="20435"/>
    <cellStyle name="Обычный 4 3 3 5 5" xfId="4946"/>
    <cellStyle name="Обычный 4 3 3 5 5 2" xfId="13394"/>
    <cellStyle name="Обычный 4 3 3 5 5 2 2" xfId="30291"/>
    <cellStyle name="Обычный 4 3 3 5 5 3" xfId="21843"/>
    <cellStyle name="Обычный 4 3 3 5 6" xfId="9170"/>
    <cellStyle name="Обычный 4 3 3 5 6 2" xfId="26067"/>
    <cellStyle name="Обычный 4 3 3 5 7" xfId="17619"/>
    <cellStyle name="Обычный 4 3 3 5 8" xfId="34516"/>
    <cellStyle name="Обычный 4 3 3 6" xfId="1073"/>
    <cellStyle name="Обычный 4 3 3 6 2" xfId="2482"/>
    <cellStyle name="Обычный 4 3 3 6 2 2" xfId="6706"/>
    <cellStyle name="Обычный 4 3 3 6 2 2 2" xfId="15154"/>
    <cellStyle name="Обычный 4 3 3 6 2 2 2 2" xfId="32051"/>
    <cellStyle name="Обычный 4 3 3 6 2 2 3" xfId="23603"/>
    <cellStyle name="Обычный 4 3 3 6 2 3" xfId="10930"/>
    <cellStyle name="Обычный 4 3 3 6 2 3 2" xfId="27827"/>
    <cellStyle name="Обычный 4 3 3 6 2 4" xfId="19379"/>
    <cellStyle name="Обычный 4 3 3 6 3" xfId="3890"/>
    <cellStyle name="Обычный 4 3 3 6 3 2" xfId="8114"/>
    <cellStyle name="Обычный 4 3 3 6 3 2 2" xfId="16562"/>
    <cellStyle name="Обычный 4 3 3 6 3 2 2 2" xfId="33459"/>
    <cellStyle name="Обычный 4 3 3 6 3 2 3" xfId="25011"/>
    <cellStyle name="Обычный 4 3 3 6 3 3" xfId="12338"/>
    <cellStyle name="Обычный 4 3 3 6 3 3 2" xfId="29235"/>
    <cellStyle name="Обычный 4 3 3 6 3 4" xfId="20787"/>
    <cellStyle name="Обычный 4 3 3 6 4" xfId="5298"/>
    <cellStyle name="Обычный 4 3 3 6 4 2" xfId="13746"/>
    <cellStyle name="Обычный 4 3 3 6 4 2 2" xfId="30643"/>
    <cellStyle name="Обычный 4 3 3 6 4 3" xfId="22195"/>
    <cellStyle name="Обычный 4 3 3 6 5" xfId="9522"/>
    <cellStyle name="Обычный 4 3 3 6 5 2" xfId="26419"/>
    <cellStyle name="Обычный 4 3 3 6 6" xfId="17971"/>
    <cellStyle name="Обычный 4 3 3 7" xfId="1778"/>
    <cellStyle name="Обычный 4 3 3 7 2" xfId="6002"/>
    <cellStyle name="Обычный 4 3 3 7 2 2" xfId="14450"/>
    <cellStyle name="Обычный 4 3 3 7 2 2 2" xfId="31347"/>
    <cellStyle name="Обычный 4 3 3 7 2 3" xfId="22899"/>
    <cellStyle name="Обычный 4 3 3 7 3" xfId="10226"/>
    <cellStyle name="Обычный 4 3 3 7 3 2" xfId="27123"/>
    <cellStyle name="Обычный 4 3 3 7 4" xfId="18675"/>
    <cellStyle name="Обычный 4 3 3 8" xfId="3186"/>
    <cellStyle name="Обычный 4 3 3 8 2" xfId="7410"/>
    <cellStyle name="Обычный 4 3 3 8 2 2" xfId="15858"/>
    <cellStyle name="Обычный 4 3 3 8 2 2 2" xfId="32755"/>
    <cellStyle name="Обычный 4 3 3 8 2 3" xfId="24307"/>
    <cellStyle name="Обычный 4 3 3 8 3" xfId="11634"/>
    <cellStyle name="Обычный 4 3 3 8 3 2" xfId="28531"/>
    <cellStyle name="Обычный 4 3 3 8 4" xfId="20083"/>
    <cellStyle name="Обычный 4 3 3 9" xfId="4594"/>
    <cellStyle name="Обычный 4 3 3 9 2" xfId="13042"/>
    <cellStyle name="Обычный 4 3 3 9 2 2" xfId="29939"/>
    <cellStyle name="Обычный 4 3 3 9 3" xfId="21491"/>
    <cellStyle name="Обычный 4 3 4" xfId="301"/>
    <cellStyle name="Обычный 4 3 4 10" xfId="17275"/>
    <cellStyle name="Обычный 4 3 4 11" xfId="34172"/>
    <cellStyle name="Обычный 4 3 4 2" xfId="302"/>
    <cellStyle name="Обычный 4 3 4 2 10" xfId="34173"/>
    <cellStyle name="Обычный 4 3 4 2 2" xfId="303"/>
    <cellStyle name="Обычный 4 3 4 2 2 2" xfId="704"/>
    <cellStyle name="Обычный 4 3 4 2 2 2 2" xfId="1435"/>
    <cellStyle name="Обычный 4 3 4 2 2 2 2 2" xfId="2844"/>
    <cellStyle name="Обычный 4 3 4 2 2 2 2 2 2" xfId="7068"/>
    <cellStyle name="Обычный 4 3 4 2 2 2 2 2 2 2" xfId="15516"/>
    <cellStyle name="Обычный 4 3 4 2 2 2 2 2 2 2 2" xfId="32413"/>
    <cellStyle name="Обычный 4 3 4 2 2 2 2 2 2 3" xfId="23965"/>
    <cellStyle name="Обычный 4 3 4 2 2 2 2 2 3" xfId="11292"/>
    <cellStyle name="Обычный 4 3 4 2 2 2 2 2 3 2" xfId="28189"/>
    <cellStyle name="Обычный 4 3 4 2 2 2 2 2 4" xfId="19741"/>
    <cellStyle name="Обычный 4 3 4 2 2 2 2 3" xfId="4252"/>
    <cellStyle name="Обычный 4 3 4 2 2 2 2 3 2" xfId="8476"/>
    <cellStyle name="Обычный 4 3 4 2 2 2 2 3 2 2" xfId="16924"/>
    <cellStyle name="Обычный 4 3 4 2 2 2 2 3 2 2 2" xfId="33821"/>
    <cellStyle name="Обычный 4 3 4 2 2 2 2 3 2 3" xfId="25373"/>
    <cellStyle name="Обычный 4 3 4 2 2 2 2 3 3" xfId="12700"/>
    <cellStyle name="Обычный 4 3 4 2 2 2 2 3 3 2" xfId="29597"/>
    <cellStyle name="Обычный 4 3 4 2 2 2 2 3 4" xfId="21149"/>
    <cellStyle name="Обычный 4 3 4 2 2 2 2 4" xfId="5660"/>
    <cellStyle name="Обычный 4 3 4 2 2 2 2 4 2" xfId="14108"/>
    <cellStyle name="Обычный 4 3 4 2 2 2 2 4 2 2" xfId="31005"/>
    <cellStyle name="Обычный 4 3 4 2 2 2 2 4 3" xfId="22557"/>
    <cellStyle name="Обычный 4 3 4 2 2 2 2 5" xfId="9884"/>
    <cellStyle name="Обычный 4 3 4 2 2 2 2 5 2" xfId="26781"/>
    <cellStyle name="Обычный 4 3 4 2 2 2 2 6" xfId="18333"/>
    <cellStyle name="Обычный 4 3 4 2 2 2 3" xfId="2140"/>
    <cellStyle name="Обычный 4 3 4 2 2 2 3 2" xfId="6364"/>
    <cellStyle name="Обычный 4 3 4 2 2 2 3 2 2" xfId="14812"/>
    <cellStyle name="Обычный 4 3 4 2 2 2 3 2 2 2" xfId="31709"/>
    <cellStyle name="Обычный 4 3 4 2 2 2 3 2 3" xfId="23261"/>
    <cellStyle name="Обычный 4 3 4 2 2 2 3 3" xfId="10588"/>
    <cellStyle name="Обычный 4 3 4 2 2 2 3 3 2" xfId="27485"/>
    <cellStyle name="Обычный 4 3 4 2 2 2 3 4" xfId="19037"/>
    <cellStyle name="Обычный 4 3 4 2 2 2 4" xfId="3548"/>
    <cellStyle name="Обычный 4 3 4 2 2 2 4 2" xfId="7772"/>
    <cellStyle name="Обычный 4 3 4 2 2 2 4 2 2" xfId="16220"/>
    <cellStyle name="Обычный 4 3 4 2 2 2 4 2 2 2" xfId="33117"/>
    <cellStyle name="Обычный 4 3 4 2 2 2 4 2 3" xfId="24669"/>
    <cellStyle name="Обычный 4 3 4 2 2 2 4 3" xfId="11996"/>
    <cellStyle name="Обычный 4 3 4 2 2 2 4 3 2" xfId="28893"/>
    <cellStyle name="Обычный 4 3 4 2 2 2 4 4" xfId="20445"/>
    <cellStyle name="Обычный 4 3 4 2 2 2 5" xfId="4956"/>
    <cellStyle name="Обычный 4 3 4 2 2 2 5 2" xfId="13404"/>
    <cellStyle name="Обычный 4 3 4 2 2 2 5 2 2" xfId="30301"/>
    <cellStyle name="Обычный 4 3 4 2 2 2 5 3" xfId="21853"/>
    <cellStyle name="Обычный 4 3 4 2 2 2 6" xfId="9180"/>
    <cellStyle name="Обычный 4 3 4 2 2 2 6 2" xfId="26077"/>
    <cellStyle name="Обычный 4 3 4 2 2 2 7" xfId="17629"/>
    <cellStyle name="Обычный 4 3 4 2 2 2 8" xfId="34526"/>
    <cellStyle name="Обычный 4 3 4 2 2 3" xfId="1083"/>
    <cellStyle name="Обычный 4 3 4 2 2 3 2" xfId="2492"/>
    <cellStyle name="Обычный 4 3 4 2 2 3 2 2" xfId="6716"/>
    <cellStyle name="Обычный 4 3 4 2 2 3 2 2 2" xfId="15164"/>
    <cellStyle name="Обычный 4 3 4 2 2 3 2 2 2 2" xfId="32061"/>
    <cellStyle name="Обычный 4 3 4 2 2 3 2 2 3" xfId="23613"/>
    <cellStyle name="Обычный 4 3 4 2 2 3 2 3" xfId="10940"/>
    <cellStyle name="Обычный 4 3 4 2 2 3 2 3 2" xfId="27837"/>
    <cellStyle name="Обычный 4 3 4 2 2 3 2 4" xfId="19389"/>
    <cellStyle name="Обычный 4 3 4 2 2 3 3" xfId="3900"/>
    <cellStyle name="Обычный 4 3 4 2 2 3 3 2" xfId="8124"/>
    <cellStyle name="Обычный 4 3 4 2 2 3 3 2 2" xfId="16572"/>
    <cellStyle name="Обычный 4 3 4 2 2 3 3 2 2 2" xfId="33469"/>
    <cellStyle name="Обычный 4 3 4 2 2 3 3 2 3" xfId="25021"/>
    <cellStyle name="Обычный 4 3 4 2 2 3 3 3" xfId="12348"/>
    <cellStyle name="Обычный 4 3 4 2 2 3 3 3 2" xfId="29245"/>
    <cellStyle name="Обычный 4 3 4 2 2 3 3 4" xfId="20797"/>
    <cellStyle name="Обычный 4 3 4 2 2 3 4" xfId="5308"/>
    <cellStyle name="Обычный 4 3 4 2 2 3 4 2" xfId="13756"/>
    <cellStyle name="Обычный 4 3 4 2 2 3 4 2 2" xfId="30653"/>
    <cellStyle name="Обычный 4 3 4 2 2 3 4 3" xfId="22205"/>
    <cellStyle name="Обычный 4 3 4 2 2 3 5" xfId="9532"/>
    <cellStyle name="Обычный 4 3 4 2 2 3 5 2" xfId="26429"/>
    <cellStyle name="Обычный 4 3 4 2 2 3 6" xfId="17981"/>
    <cellStyle name="Обычный 4 3 4 2 2 4" xfId="1788"/>
    <cellStyle name="Обычный 4 3 4 2 2 4 2" xfId="6012"/>
    <cellStyle name="Обычный 4 3 4 2 2 4 2 2" xfId="14460"/>
    <cellStyle name="Обычный 4 3 4 2 2 4 2 2 2" xfId="31357"/>
    <cellStyle name="Обычный 4 3 4 2 2 4 2 3" xfId="22909"/>
    <cellStyle name="Обычный 4 3 4 2 2 4 3" xfId="10236"/>
    <cellStyle name="Обычный 4 3 4 2 2 4 3 2" xfId="27133"/>
    <cellStyle name="Обычный 4 3 4 2 2 4 4" xfId="18685"/>
    <cellStyle name="Обычный 4 3 4 2 2 5" xfId="3196"/>
    <cellStyle name="Обычный 4 3 4 2 2 5 2" xfId="7420"/>
    <cellStyle name="Обычный 4 3 4 2 2 5 2 2" xfId="15868"/>
    <cellStyle name="Обычный 4 3 4 2 2 5 2 2 2" xfId="32765"/>
    <cellStyle name="Обычный 4 3 4 2 2 5 2 3" xfId="24317"/>
    <cellStyle name="Обычный 4 3 4 2 2 5 3" xfId="11644"/>
    <cellStyle name="Обычный 4 3 4 2 2 5 3 2" xfId="28541"/>
    <cellStyle name="Обычный 4 3 4 2 2 5 4" xfId="20093"/>
    <cellStyle name="Обычный 4 3 4 2 2 6" xfId="4604"/>
    <cellStyle name="Обычный 4 3 4 2 2 6 2" xfId="13052"/>
    <cellStyle name="Обычный 4 3 4 2 2 6 2 2" xfId="29949"/>
    <cellStyle name="Обычный 4 3 4 2 2 6 3" xfId="21501"/>
    <cellStyle name="Обычный 4 3 4 2 2 7" xfId="8828"/>
    <cellStyle name="Обычный 4 3 4 2 2 7 2" xfId="25725"/>
    <cellStyle name="Обычный 4 3 4 2 2 8" xfId="17277"/>
    <cellStyle name="Обычный 4 3 4 2 2 9" xfId="34174"/>
    <cellStyle name="Обычный 4 3 4 2 3" xfId="703"/>
    <cellStyle name="Обычный 4 3 4 2 3 2" xfId="1434"/>
    <cellStyle name="Обычный 4 3 4 2 3 2 2" xfId="2843"/>
    <cellStyle name="Обычный 4 3 4 2 3 2 2 2" xfId="7067"/>
    <cellStyle name="Обычный 4 3 4 2 3 2 2 2 2" xfId="15515"/>
    <cellStyle name="Обычный 4 3 4 2 3 2 2 2 2 2" xfId="32412"/>
    <cellStyle name="Обычный 4 3 4 2 3 2 2 2 3" xfId="23964"/>
    <cellStyle name="Обычный 4 3 4 2 3 2 2 3" xfId="11291"/>
    <cellStyle name="Обычный 4 3 4 2 3 2 2 3 2" xfId="28188"/>
    <cellStyle name="Обычный 4 3 4 2 3 2 2 4" xfId="19740"/>
    <cellStyle name="Обычный 4 3 4 2 3 2 3" xfId="4251"/>
    <cellStyle name="Обычный 4 3 4 2 3 2 3 2" xfId="8475"/>
    <cellStyle name="Обычный 4 3 4 2 3 2 3 2 2" xfId="16923"/>
    <cellStyle name="Обычный 4 3 4 2 3 2 3 2 2 2" xfId="33820"/>
    <cellStyle name="Обычный 4 3 4 2 3 2 3 2 3" xfId="25372"/>
    <cellStyle name="Обычный 4 3 4 2 3 2 3 3" xfId="12699"/>
    <cellStyle name="Обычный 4 3 4 2 3 2 3 3 2" xfId="29596"/>
    <cellStyle name="Обычный 4 3 4 2 3 2 3 4" xfId="21148"/>
    <cellStyle name="Обычный 4 3 4 2 3 2 4" xfId="5659"/>
    <cellStyle name="Обычный 4 3 4 2 3 2 4 2" xfId="14107"/>
    <cellStyle name="Обычный 4 3 4 2 3 2 4 2 2" xfId="31004"/>
    <cellStyle name="Обычный 4 3 4 2 3 2 4 3" xfId="22556"/>
    <cellStyle name="Обычный 4 3 4 2 3 2 5" xfId="9883"/>
    <cellStyle name="Обычный 4 3 4 2 3 2 5 2" xfId="26780"/>
    <cellStyle name="Обычный 4 3 4 2 3 2 6" xfId="18332"/>
    <cellStyle name="Обычный 4 3 4 2 3 3" xfId="2139"/>
    <cellStyle name="Обычный 4 3 4 2 3 3 2" xfId="6363"/>
    <cellStyle name="Обычный 4 3 4 2 3 3 2 2" xfId="14811"/>
    <cellStyle name="Обычный 4 3 4 2 3 3 2 2 2" xfId="31708"/>
    <cellStyle name="Обычный 4 3 4 2 3 3 2 3" xfId="23260"/>
    <cellStyle name="Обычный 4 3 4 2 3 3 3" xfId="10587"/>
    <cellStyle name="Обычный 4 3 4 2 3 3 3 2" xfId="27484"/>
    <cellStyle name="Обычный 4 3 4 2 3 3 4" xfId="19036"/>
    <cellStyle name="Обычный 4 3 4 2 3 4" xfId="3547"/>
    <cellStyle name="Обычный 4 3 4 2 3 4 2" xfId="7771"/>
    <cellStyle name="Обычный 4 3 4 2 3 4 2 2" xfId="16219"/>
    <cellStyle name="Обычный 4 3 4 2 3 4 2 2 2" xfId="33116"/>
    <cellStyle name="Обычный 4 3 4 2 3 4 2 3" xfId="24668"/>
    <cellStyle name="Обычный 4 3 4 2 3 4 3" xfId="11995"/>
    <cellStyle name="Обычный 4 3 4 2 3 4 3 2" xfId="28892"/>
    <cellStyle name="Обычный 4 3 4 2 3 4 4" xfId="20444"/>
    <cellStyle name="Обычный 4 3 4 2 3 5" xfId="4955"/>
    <cellStyle name="Обычный 4 3 4 2 3 5 2" xfId="13403"/>
    <cellStyle name="Обычный 4 3 4 2 3 5 2 2" xfId="30300"/>
    <cellStyle name="Обычный 4 3 4 2 3 5 3" xfId="21852"/>
    <cellStyle name="Обычный 4 3 4 2 3 6" xfId="9179"/>
    <cellStyle name="Обычный 4 3 4 2 3 6 2" xfId="26076"/>
    <cellStyle name="Обычный 4 3 4 2 3 7" xfId="17628"/>
    <cellStyle name="Обычный 4 3 4 2 3 8" xfId="34525"/>
    <cellStyle name="Обычный 4 3 4 2 4" xfId="1082"/>
    <cellStyle name="Обычный 4 3 4 2 4 2" xfId="2491"/>
    <cellStyle name="Обычный 4 3 4 2 4 2 2" xfId="6715"/>
    <cellStyle name="Обычный 4 3 4 2 4 2 2 2" xfId="15163"/>
    <cellStyle name="Обычный 4 3 4 2 4 2 2 2 2" xfId="32060"/>
    <cellStyle name="Обычный 4 3 4 2 4 2 2 3" xfId="23612"/>
    <cellStyle name="Обычный 4 3 4 2 4 2 3" xfId="10939"/>
    <cellStyle name="Обычный 4 3 4 2 4 2 3 2" xfId="27836"/>
    <cellStyle name="Обычный 4 3 4 2 4 2 4" xfId="19388"/>
    <cellStyle name="Обычный 4 3 4 2 4 3" xfId="3899"/>
    <cellStyle name="Обычный 4 3 4 2 4 3 2" xfId="8123"/>
    <cellStyle name="Обычный 4 3 4 2 4 3 2 2" xfId="16571"/>
    <cellStyle name="Обычный 4 3 4 2 4 3 2 2 2" xfId="33468"/>
    <cellStyle name="Обычный 4 3 4 2 4 3 2 3" xfId="25020"/>
    <cellStyle name="Обычный 4 3 4 2 4 3 3" xfId="12347"/>
    <cellStyle name="Обычный 4 3 4 2 4 3 3 2" xfId="29244"/>
    <cellStyle name="Обычный 4 3 4 2 4 3 4" xfId="20796"/>
    <cellStyle name="Обычный 4 3 4 2 4 4" xfId="5307"/>
    <cellStyle name="Обычный 4 3 4 2 4 4 2" xfId="13755"/>
    <cellStyle name="Обычный 4 3 4 2 4 4 2 2" xfId="30652"/>
    <cellStyle name="Обычный 4 3 4 2 4 4 3" xfId="22204"/>
    <cellStyle name="Обычный 4 3 4 2 4 5" xfId="9531"/>
    <cellStyle name="Обычный 4 3 4 2 4 5 2" xfId="26428"/>
    <cellStyle name="Обычный 4 3 4 2 4 6" xfId="17980"/>
    <cellStyle name="Обычный 4 3 4 2 5" xfId="1787"/>
    <cellStyle name="Обычный 4 3 4 2 5 2" xfId="6011"/>
    <cellStyle name="Обычный 4 3 4 2 5 2 2" xfId="14459"/>
    <cellStyle name="Обычный 4 3 4 2 5 2 2 2" xfId="31356"/>
    <cellStyle name="Обычный 4 3 4 2 5 2 3" xfId="22908"/>
    <cellStyle name="Обычный 4 3 4 2 5 3" xfId="10235"/>
    <cellStyle name="Обычный 4 3 4 2 5 3 2" xfId="27132"/>
    <cellStyle name="Обычный 4 3 4 2 5 4" xfId="18684"/>
    <cellStyle name="Обычный 4 3 4 2 6" xfId="3195"/>
    <cellStyle name="Обычный 4 3 4 2 6 2" xfId="7419"/>
    <cellStyle name="Обычный 4 3 4 2 6 2 2" xfId="15867"/>
    <cellStyle name="Обычный 4 3 4 2 6 2 2 2" xfId="32764"/>
    <cellStyle name="Обычный 4 3 4 2 6 2 3" xfId="24316"/>
    <cellStyle name="Обычный 4 3 4 2 6 3" xfId="11643"/>
    <cellStyle name="Обычный 4 3 4 2 6 3 2" xfId="28540"/>
    <cellStyle name="Обычный 4 3 4 2 6 4" xfId="20092"/>
    <cellStyle name="Обычный 4 3 4 2 7" xfId="4603"/>
    <cellStyle name="Обычный 4 3 4 2 7 2" xfId="13051"/>
    <cellStyle name="Обычный 4 3 4 2 7 2 2" xfId="29948"/>
    <cellStyle name="Обычный 4 3 4 2 7 3" xfId="21500"/>
    <cellStyle name="Обычный 4 3 4 2 8" xfId="8827"/>
    <cellStyle name="Обычный 4 3 4 2 8 2" xfId="25724"/>
    <cellStyle name="Обычный 4 3 4 2 9" xfId="17276"/>
    <cellStyle name="Обычный 4 3 4 3" xfId="304"/>
    <cellStyle name="Обычный 4 3 4 3 2" xfId="705"/>
    <cellStyle name="Обычный 4 3 4 3 2 2" xfId="1436"/>
    <cellStyle name="Обычный 4 3 4 3 2 2 2" xfId="2845"/>
    <cellStyle name="Обычный 4 3 4 3 2 2 2 2" xfId="7069"/>
    <cellStyle name="Обычный 4 3 4 3 2 2 2 2 2" xfId="15517"/>
    <cellStyle name="Обычный 4 3 4 3 2 2 2 2 2 2" xfId="32414"/>
    <cellStyle name="Обычный 4 3 4 3 2 2 2 2 3" xfId="23966"/>
    <cellStyle name="Обычный 4 3 4 3 2 2 2 3" xfId="11293"/>
    <cellStyle name="Обычный 4 3 4 3 2 2 2 3 2" xfId="28190"/>
    <cellStyle name="Обычный 4 3 4 3 2 2 2 4" xfId="19742"/>
    <cellStyle name="Обычный 4 3 4 3 2 2 3" xfId="4253"/>
    <cellStyle name="Обычный 4 3 4 3 2 2 3 2" xfId="8477"/>
    <cellStyle name="Обычный 4 3 4 3 2 2 3 2 2" xfId="16925"/>
    <cellStyle name="Обычный 4 3 4 3 2 2 3 2 2 2" xfId="33822"/>
    <cellStyle name="Обычный 4 3 4 3 2 2 3 2 3" xfId="25374"/>
    <cellStyle name="Обычный 4 3 4 3 2 2 3 3" xfId="12701"/>
    <cellStyle name="Обычный 4 3 4 3 2 2 3 3 2" xfId="29598"/>
    <cellStyle name="Обычный 4 3 4 3 2 2 3 4" xfId="21150"/>
    <cellStyle name="Обычный 4 3 4 3 2 2 4" xfId="5661"/>
    <cellStyle name="Обычный 4 3 4 3 2 2 4 2" xfId="14109"/>
    <cellStyle name="Обычный 4 3 4 3 2 2 4 2 2" xfId="31006"/>
    <cellStyle name="Обычный 4 3 4 3 2 2 4 3" xfId="22558"/>
    <cellStyle name="Обычный 4 3 4 3 2 2 5" xfId="9885"/>
    <cellStyle name="Обычный 4 3 4 3 2 2 5 2" xfId="26782"/>
    <cellStyle name="Обычный 4 3 4 3 2 2 6" xfId="18334"/>
    <cellStyle name="Обычный 4 3 4 3 2 3" xfId="2141"/>
    <cellStyle name="Обычный 4 3 4 3 2 3 2" xfId="6365"/>
    <cellStyle name="Обычный 4 3 4 3 2 3 2 2" xfId="14813"/>
    <cellStyle name="Обычный 4 3 4 3 2 3 2 2 2" xfId="31710"/>
    <cellStyle name="Обычный 4 3 4 3 2 3 2 3" xfId="23262"/>
    <cellStyle name="Обычный 4 3 4 3 2 3 3" xfId="10589"/>
    <cellStyle name="Обычный 4 3 4 3 2 3 3 2" xfId="27486"/>
    <cellStyle name="Обычный 4 3 4 3 2 3 4" xfId="19038"/>
    <cellStyle name="Обычный 4 3 4 3 2 4" xfId="3549"/>
    <cellStyle name="Обычный 4 3 4 3 2 4 2" xfId="7773"/>
    <cellStyle name="Обычный 4 3 4 3 2 4 2 2" xfId="16221"/>
    <cellStyle name="Обычный 4 3 4 3 2 4 2 2 2" xfId="33118"/>
    <cellStyle name="Обычный 4 3 4 3 2 4 2 3" xfId="24670"/>
    <cellStyle name="Обычный 4 3 4 3 2 4 3" xfId="11997"/>
    <cellStyle name="Обычный 4 3 4 3 2 4 3 2" xfId="28894"/>
    <cellStyle name="Обычный 4 3 4 3 2 4 4" xfId="20446"/>
    <cellStyle name="Обычный 4 3 4 3 2 5" xfId="4957"/>
    <cellStyle name="Обычный 4 3 4 3 2 5 2" xfId="13405"/>
    <cellStyle name="Обычный 4 3 4 3 2 5 2 2" xfId="30302"/>
    <cellStyle name="Обычный 4 3 4 3 2 5 3" xfId="21854"/>
    <cellStyle name="Обычный 4 3 4 3 2 6" xfId="9181"/>
    <cellStyle name="Обычный 4 3 4 3 2 6 2" xfId="26078"/>
    <cellStyle name="Обычный 4 3 4 3 2 7" xfId="17630"/>
    <cellStyle name="Обычный 4 3 4 3 2 8" xfId="34527"/>
    <cellStyle name="Обычный 4 3 4 3 3" xfId="1084"/>
    <cellStyle name="Обычный 4 3 4 3 3 2" xfId="2493"/>
    <cellStyle name="Обычный 4 3 4 3 3 2 2" xfId="6717"/>
    <cellStyle name="Обычный 4 3 4 3 3 2 2 2" xfId="15165"/>
    <cellStyle name="Обычный 4 3 4 3 3 2 2 2 2" xfId="32062"/>
    <cellStyle name="Обычный 4 3 4 3 3 2 2 3" xfId="23614"/>
    <cellStyle name="Обычный 4 3 4 3 3 2 3" xfId="10941"/>
    <cellStyle name="Обычный 4 3 4 3 3 2 3 2" xfId="27838"/>
    <cellStyle name="Обычный 4 3 4 3 3 2 4" xfId="19390"/>
    <cellStyle name="Обычный 4 3 4 3 3 3" xfId="3901"/>
    <cellStyle name="Обычный 4 3 4 3 3 3 2" xfId="8125"/>
    <cellStyle name="Обычный 4 3 4 3 3 3 2 2" xfId="16573"/>
    <cellStyle name="Обычный 4 3 4 3 3 3 2 2 2" xfId="33470"/>
    <cellStyle name="Обычный 4 3 4 3 3 3 2 3" xfId="25022"/>
    <cellStyle name="Обычный 4 3 4 3 3 3 3" xfId="12349"/>
    <cellStyle name="Обычный 4 3 4 3 3 3 3 2" xfId="29246"/>
    <cellStyle name="Обычный 4 3 4 3 3 3 4" xfId="20798"/>
    <cellStyle name="Обычный 4 3 4 3 3 4" xfId="5309"/>
    <cellStyle name="Обычный 4 3 4 3 3 4 2" xfId="13757"/>
    <cellStyle name="Обычный 4 3 4 3 3 4 2 2" xfId="30654"/>
    <cellStyle name="Обычный 4 3 4 3 3 4 3" xfId="22206"/>
    <cellStyle name="Обычный 4 3 4 3 3 5" xfId="9533"/>
    <cellStyle name="Обычный 4 3 4 3 3 5 2" xfId="26430"/>
    <cellStyle name="Обычный 4 3 4 3 3 6" xfId="17982"/>
    <cellStyle name="Обычный 4 3 4 3 4" xfId="1789"/>
    <cellStyle name="Обычный 4 3 4 3 4 2" xfId="6013"/>
    <cellStyle name="Обычный 4 3 4 3 4 2 2" xfId="14461"/>
    <cellStyle name="Обычный 4 3 4 3 4 2 2 2" xfId="31358"/>
    <cellStyle name="Обычный 4 3 4 3 4 2 3" xfId="22910"/>
    <cellStyle name="Обычный 4 3 4 3 4 3" xfId="10237"/>
    <cellStyle name="Обычный 4 3 4 3 4 3 2" xfId="27134"/>
    <cellStyle name="Обычный 4 3 4 3 4 4" xfId="18686"/>
    <cellStyle name="Обычный 4 3 4 3 5" xfId="3197"/>
    <cellStyle name="Обычный 4 3 4 3 5 2" xfId="7421"/>
    <cellStyle name="Обычный 4 3 4 3 5 2 2" xfId="15869"/>
    <cellStyle name="Обычный 4 3 4 3 5 2 2 2" xfId="32766"/>
    <cellStyle name="Обычный 4 3 4 3 5 2 3" xfId="24318"/>
    <cellStyle name="Обычный 4 3 4 3 5 3" xfId="11645"/>
    <cellStyle name="Обычный 4 3 4 3 5 3 2" xfId="28542"/>
    <cellStyle name="Обычный 4 3 4 3 5 4" xfId="20094"/>
    <cellStyle name="Обычный 4 3 4 3 6" xfId="4605"/>
    <cellStyle name="Обычный 4 3 4 3 6 2" xfId="13053"/>
    <cellStyle name="Обычный 4 3 4 3 6 2 2" xfId="29950"/>
    <cellStyle name="Обычный 4 3 4 3 6 3" xfId="21502"/>
    <cellStyle name="Обычный 4 3 4 3 7" xfId="8829"/>
    <cellStyle name="Обычный 4 3 4 3 7 2" xfId="25726"/>
    <cellStyle name="Обычный 4 3 4 3 8" xfId="17278"/>
    <cellStyle name="Обычный 4 3 4 3 9" xfId="34175"/>
    <cellStyle name="Обычный 4 3 4 4" xfId="702"/>
    <cellStyle name="Обычный 4 3 4 4 2" xfId="1433"/>
    <cellStyle name="Обычный 4 3 4 4 2 2" xfId="2842"/>
    <cellStyle name="Обычный 4 3 4 4 2 2 2" xfId="7066"/>
    <cellStyle name="Обычный 4 3 4 4 2 2 2 2" xfId="15514"/>
    <cellStyle name="Обычный 4 3 4 4 2 2 2 2 2" xfId="32411"/>
    <cellStyle name="Обычный 4 3 4 4 2 2 2 3" xfId="23963"/>
    <cellStyle name="Обычный 4 3 4 4 2 2 3" xfId="11290"/>
    <cellStyle name="Обычный 4 3 4 4 2 2 3 2" xfId="28187"/>
    <cellStyle name="Обычный 4 3 4 4 2 2 4" xfId="19739"/>
    <cellStyle name="Обычный 4 3 4 4 2 3" xfId="4250"/>
    <cellStyle name="Обычный 4 3 4 4 2 3 2" xfId="8474"/>
    <cellStyle name="Обычный 4 3 4 4 2 3 2 2" xfId="16922"/>
    <cellStyle name="Обычный 4 3 4 4 2 3 2 2 2" xfId="33819"/>
    <cellStyle name="Обычный 4 3 4 4 2 3 2 3" xfId="25371"/>
    <cellStyle name="Обычный 4 3 4 4 2 3 3" xfId="12698"/>
    <cellStyle name="Обычный 4 3 4 4 2 3 3 2" xfId="29595"/>
    <cellStyle name="Обычный 4 3 4 4 2 3 4" xfId="21147"/>
    <cellStyle name="Обычный 4 3 4 4 2 4" xfId="5658"/>
    <cellStyle name="Обычный 4 3 4 4 2 4 2" xfId="14106"/>
    <cellStyle name="Обычный 4 3 4 4 2 4 2 2" xfId="31003"/>
    <cellStyle name="Обычный 4 3 4 4 2 4 3" xfId="22555"/>
    <cellStyle name="Обычный 4 3 4 4 2 5" xfId="9882"/>
    <cellStyle name="Обычный 4 3 4 4 2 5 2" xfId="26779"/>
    <cellStyle name="Обычный 4 3 4 4 2 6" xfId="18331"/>
    <cellStyle name="Обычный 4 3 4 4 3" xfId="2138"/>
    <cellStyle name="Обычный 4 3 4 4 3 2" xfId="6362"/>
    <cellStyle name="Обычный 4 3 4 4 3 2 2" xfId="14810"/>
    <cellStyle name="Обычный 4 3 4 4 3 2 2 2" xfId="31707"/>
    <cellStyle name="Обычный 4 3 4 4 3 2 3" xfId="23259"/>
    <cellStyle name="Обычный 4 3 4 4 3 3" xfId="10586"/>
    <cellStyle name="Обычный 4 3 4 4 3 3 2" xfId="27483"/>
    <cellStyle name="Обычный 4 3 4 4 3 4" xfId="19035"/>
    <cellStyle name="Обычный 4 3 4 4 4" xfId="3546"/>
    <cellStyle name="Обычный 4 3 4 4 4 2" xfId="7770"/>
    <cellStyle name="Обычный 4 3 4 4 4 2 2" xfId="16218"/>
    <cellStyle name="Обычный 4 3 4 4 4 2 2 2" xfId="33115"/>
    <cellStyle name="Обычный 4 3 4 4 4 2 3" xfId="24667"/>
    <cellStyle name="Обычный 4 3 4 4 4 3" xfId="11994"/>
    <cellStyle name="Обычный 4 3 4 4 4 3 2" xfId="28891"/>
    <cellStyle name="Обычный 4 3 4 4 4 4" xfId="20443"/>
    <cellStyle name="Обычный 4 3 4 4 5" xfId="4954"/>
    <cellStyle name="Обычный 4 3 4 4 5 2" xfId="13402"/>
    <cellStyle name="Обычный 4 3 4 4 5 2 2" xfId="30299"/>
    <cellStyle name="Обычный 4 3 4 4 5 3" xfId="21851"/>
    <cellStyle name="Обычный 4 3 4 4 6" xfId="9178"/>
    <cellStyle name="Обычный 4 3 4 4 6 2" xfId="26075"/>
    <cellStyle name="Обычный 4 3 4 4 7" xfId="17627"/>
    <cellStyle name="Обычный 4 3 4 4 8" xfId="34524"/>
    <cellStyle name="Обычный 4 3 4 5" xfId="1081"/>
    <cellStyle name="Обычный 4 3 4 5 2" xfId="2490"/>
    <cellStyle name="Обычный 4 3 4 5 2 2" xfId="6714"/>
    <cellStyle name="Обычный 4 3 4 5 2 2 2" xfId="15162"/>
    <cellStyle name="Обычный 4 3 4 5 2 2 2 2" xfId="32059"/>
    <cellStyle name="Обычный 4 3 4 5 2 2 3" xfId="23611"/>
    <cellStyle name="Обычный 4 3 4 5 2 3" xfId="10938"/>
    <cellStyle name="Обычный 4 3 4 5 2 3 2" xfId="27835"/>
    <cellStyle name="Обычный 4 3 4 5 2 4" xfId="19387"/>
    <cellStyle name="Обычный 4 3 4 5 3" xfId="3898"/>
    <cellStyle name="Обычный 4 3 4 5 3 2" xfId="8122"/>
    <cellStyle name="Обычный 4 3 4 5 3 2 2" xfId="16570"/>
    <cellStyle name="Обычный 4 3 4 5 3 2 2 2" xfId="33467"/>
    <cellStyle name="Обычный 4 3 4 5 3 2 3" xfId="25019"/>
    <cellStyle name="Обычный 4 3 4 5 3 3" xfId="12346"/>
    <cellStyle name="Обычный 4 3 4 5 3 3 2" xfId="29243"/>
    <cellStyle name="Обычный 4 3 4 5 3 4" xfId="20795"/>
    <cellStyle name="Обычный 4 3 4 5 4" xfId="5306"/>
    <cellStyle name="Обычный 4 3 4 5 4 2" xfId="13754"/>
    <cellStyle name="Обычный 4 3 4 5 4 2 2" xfId="30651"/>
    <cellStyle name="Обычный 4 3 4 5 4 3" xfId="22203"/>
    <cellStyle name="Обычный 4 3 4 5 5" xfId="9530"/>
    <cellStyle name="Обычный 4 3 4 5 5 2" xfId="26427"/>
    <cellStyle name="Обычный 4 3 4 5 6" xfId="17979"/>
    <cellStyle name="Обычный 4 3 4 6" xfId="1786"/>
    <cellStyle name="Обычный 4 3 4 6 2" xfId="6010"/>
    <cellStyle name="Обычный 4 3 4 6 2 2" xfId="14458"/>
    <cellStyle name="Обычный 4 3 4 6 2 2 2" xfId="31355"/>
    <cellStyle name="Обычный 4 3 4 6 2 3" xfId="22907"/>
    <cellStyle name="Обычный 4 3 4 6 3" xfId="10234"/>
    <cellStyle name="Обычный 4 3 4 6 3 2" xfId="27131"/>
    <cellStyle name="Обычный 4 3 4 6 4" xfId="18683"/>
    <cellStyle name="Обычный 4 3 4 7" xfId="3194"/>
    <cellStyle name="Обычный 4 3 4 7 2" xfId="7418"/>
    <cellStyle name="Обычный 4 3 4 7 2 2" xfId="15866"/>
    <cellStyle name="Обычный 4 3 4 7 2 2 2" xfId="32763"/>
    <cellStyle name="Обычный 4 3 4 7 2 3" xfId="24315"/>
    <cellStyle name="Обычный 4 3 4 7 3" xfId="11642"/>
    <cellStyle name="Обычный 4 3 4 7 3 2" xfId="28539"/>
    <cellStyle name="Обычный 4 3 4 7 4" xfId="20091"/>
    <cellStyle name="Обычный 4 3 4 8" xfId="4602"/>
    <cellStyle name="Обычный 4 3 4 8 2" xfId="13050"/>
    <cellStyle name="Обычный 4 3 4 8 2 2" xfId="29947"/>
    <cellStyle name="Обычный 4 3 4 8 3" xfId="21499"/>
    <cellStyle name="Обычный 4 3 4 9" xfId="8826"/>
    <cellStyle name="Обычный 4 3 4 9 2" xfId="25723"/>
    <cellStyle name="Обычный 4 3 5" xfId="305"/>
    <cellStyle name="Обычный 4 3 5 10" xfId="34176"/>
    <cellStyle name="Обычный 4 3 5 2" xfId="306"/>
    <cellStyle name="Обычный 4 3 5 2 2" xfId="707"/>
    <cellStyle name="Обычный 4 3 5 2 2 2" xfId="1438"/>
    <cellStyle name="Обычный 4 3 5 2 2 2 2" xfId="2847"/>
    <cellStyle name="Обычный 4 3 5 2 2 2 2 2" xfId="7071"/>
    <cellStyle name="Обычный 4 3 5 2 2 2 2 2 2" xfId="15519"/>
    <cellStyle name="Обычный 4 3 5 2 2 2 2 2 2 2" xfId="32416"/>
    <cellStyle name="Обычный 4 3 5 2 2 2 2 2 3" xfId="23968"/>
    <cellStyle name="Обычный 4 3 5 2 2 2 2 3" xfId="11295"/>
    <cellStyle name="Обычный 4 3 5 2 2 2 2 3 2" xfId="28192"/>
    <cellStyle name="Обычный 4 3 5 2 2 2 2 4" xfId="19744"/>
    <cellStyle name="Обычный 4 3 5 2 2 2 3" xfId="4255"/>
    <cellStyle name="Обычный 4 3 5 2 2 2 3 2" xfId="8479"/>
    <cellStyle name="Обычный 4 3 5 2 2 2 3 2 2" xfId="16927"/>
    <cellStyle name="Обычный 4 3 5 2 2 2 3 2 2 2" xfId="33824"/>
    <cellStyle name="Обычный 4 3 5 2 2 2 3 2 3" xfId="25376"/>
    <cellStyle name="Обычный 4 3 5 2 2 2 3 3" xfId="12703"/>
    <cellStyle name="Обычный 4 3 5 2 2 2 3 3 2" xfId="29600"/>
    <cellStyle name="Обычный 4 3 5 2 2 2 3 4" xfId="21152"/>
    <cellStyle name="Обычный 4 3 5 2 2 2 4" xfId="5663"/>
    <cellStyle name="Обычный 4 3 5 2 2 2 4 2" xfId="14111"/>
    <cellStyle name="Обычный 4 3 5 2 2 2 4 2 2" xfId="31008"/>
    <cellStyle name="Обычный 4 3 5 2 2 2 4 3" xfId="22560"/>
    <cellStyle name="Обычный 4 3 5 2 2 2 5" xfId="9887"/>
    <cellStyle name="Обычный 4 3 5 2 2 2 5 2" xfId="26784"/>
    <cellStyle name="Обычный 4 3 5 2 2 2 6" xfId="18336"/>
    <cellStyle name="Обычный 4 3 5 2 2 3" xfId="2143"/>
    <cellStyle name="Обычный 4 3 5 2 2 3 2" xfId="6367"/>
    <cellStyle name="Обычный 4 3 5 2 2 3 2 2" xfId="14815"/>
    <cellStyle name="Обычный 4 3 5 2 2 3 2 2 2" xfId="31712"/>
    <cellStyle name="Обычный 4 3 5 2 2 3 2 3" xfId="23264"/>
    <cellStyle name="Обычный 4 3 5 2 2 3 3" xfId="10591"/>
    <cellStyle name="Обычный 4 3 5 2 2 3 3 2" xfId="27488"/>
    <cellStyle name="Обычный 4 3 5 2 2 3 4" xfId="19040"/>
    <cellStyle name="Обычный 4 3 5 2 2 4" xfId="3551"/>
    <cellStyle name="Обычный 4 3 5 2 2 4 2" xfId="7775"/>
    <cellStyle name="Обычный 4 3 5 2 2 4 2 2" xfId="16223"/>
    <cellStyle name="Обычный 4 3 5 2 2 4 2 2 2" xfId="33120"/>
    <cellStyle name="Обычный 4 3 5 2 2 4 2 3" xfId="24672"/>
    <cellStyle name="Обычный 4 3 5 2 2 4 3" xfId="11999"/>
    <cellStyle name="Обычный 4 3 5 2 2 4 3 2" xfId="28896"/>
    <cellStyle name="Обычный 4 3 5 2 2 4 4" xfId="20448"/>
    <cellStyle name="Обычный 4 3 5 2 2 5" xfId="4959"/>
    <cellStyle name="Обычный 4 3 5 2 2 5 2" xfId="13407"/>
    <cellStyle name="Обычный 4 3 5 2 2 5 2 2" xfId="30304"/>
    <cellStyle name="Обычный 4 3 5 2 2 5 3" xfId="21856"/>
    <cellStyle name="Обычный 4 3 5 2 2 6" xfId="9183"/>
    <cellStyle name="Обычный 4 3 5 2 2 6 2" xfId="26080"/>
    <cellStyle name="Обычный 4 3 5 2 2 7" xfId="17632"/>
    <cellStyle name="Обычный 4 3 5 2 2 8" xfId="34529"/>
    <cellStyle name="Обычный 4 3 5 2 3" xfId="1086"/>
    <cellStyle name="Обычный 4 3 5 2 3 2" xfId="2495"/>
    <cellStyle name="Обычный 4 3 5 2 3 2 2" xfId="6719"/>
    <cellStyle name="Обычный 4 3 5 2 3 2 2 2" xfId="15167"/>
    <cellStyle name="Обычный 4 3 5 2 3 2 2 2 2" xfId="32064"/>
    <cellStyle name="Обычный 4 3 5 2 3 2 2 3" xfId="23616"/>
    <cellStyle name="Обычный 4 3 5 2 3 2 3" xfId="10943"/>
    <cellStyle name="Обычный 4 3 5 2 3 2 3 2" xfId="27840"/>
    <cellStyle name="Обычный 4 3 5 2 3 2 4" xfId="19392"/>
    <cellStyle name="Обычный 4 3 5 2 3 3" xfId="3903"/>
    <cellStyle name="Обычный 4 3 5 2 3 3 2" xfId="8127"/>
    <cellStyle name="Обычный 4 3 5 2 3 3 2 2" xfId="16575"/>
    <cellStyle name="Обычный 4 3 5 2 3 3 2 2 2" xfId="33472"/>
    <cellStyle name="Обычный 4 3 5 2 3 3 2 3" xfId="25024"/>
    <cellStyle name="Обычный 4 3 5 2 3 3 3" xfId="12351"/>
    <cellStyle name="Обычный 4 3 5 2 3 3 3 2" xfId="29248"/>
    <cellStyle name="Обычный 4 3 5 2 3 3 4" xfId="20800"/>
    <cellStyle name="Обычный 4 3 5 2 3 4" xfId="5311"/>
    <cellStyle name="Обычный 4 3 5 2 3 4 2" xfId="13759"/>
    <cellStyle name="Обычный 4 3 5 2 3 4 2 2" xfId="30656"/>
    <cellStyle name="Обычный 4 3 5 2 3 4 3" xfId="22208"/>
    <cellStyle name="Обычный 4 3 5 2 3 5" xfId="9535"/>
    <cellStyle name="Обычный 4 3 5 2 3 5 2" xfId="26432"/>
    <cellStyle name="Обычный 4 3 5 2 3 6" xfId="17984"/>
    <cellStyle name="Обычный 4 3 5 2 4" xfId="1791"/>
    <cellStyle name="Обычный 4 3 5 2 4 2" xfId="6015"/>
    <cellStyle name="Обычный 4 3 5 2 4 2 2" xfId="14463"/>
    <cellStyle name="Обычный 4 3 5 2 4 2 2 2" xfId="31360"/>
    <cellStyle name="Обычный 4 3 5 2 4 2 3" xfId="22912"/>
    <cellStyle name="Обычный 4 3 5 2 4 3" xfId="10239"/>
    <cellStyle name="Обычный 4 3 5 2 4 3 2" xfId="27136"/>
    <cellStyle name="Обычный 4 3 5 2 4 4" xfId="18688"/>
    <cellStyle name="Обычный 4 3 5 2 5" xfId="3199"/>
    <cellStyle name="Обычный 4 3 5 2 5 2" xfId="7423"/>
    <cellStyle name="Обычный 4 3 5 2 5 2 2" xfId="15871"/>
    <cellStyle name="Обычный 4 3 5 2 5 2 2 2" xfId="32768"/>
    <cellStyle name="Обычный 4 3 5 2 5 2 3" xfId="24320"/>
    <cellStyle name="Обычный 4 3 5 2 5 3" xfId="11647"/>
    <cellStyle name="Обычный 4 3 5 2 5 3 2" xfId="28544"/>
    <cellStyle name="Обычный 4 3 5 2 5 4" xfId="20096"/>
    <cellStyle name="Обычный 4 3 5 2 6" xfId="4607"/>
    <cellStyle name="Обычный 4 3 5 2 6 2" xfId="13055"/>
    <cellStyle name="Обычный 4 3 5 2 6 2 2" xfId="29952"/>
    <cellStyle name="Обычный 4 3 5 2 6 3" xfId="21504"/>
    <cellStyle name="Обычный 4 3 5 2 7" xfId="8831"/>
    <cellStyle name="Обычный 4 3 5 2 7 2" xfId="25728"/>
    <cellStyle name="Обычный 4 3 5 2 8" xfId="17280"/>
    <cellStyle name="Обычный 4 3 5 2 9" xfId="34177"/>
    <cellStyle name="Обычный 4 3 5 3" xfId="706"/>
    <cellStyle name="Обычный 4 3 5 3 2" xfId="1437"/>
    <cellStyle name="Обычный 4 3 5 3 2 2" xfId="2846"/>
    <cellStyle name="Обычный 4 3 5 3 2 2 2" xfId="7070"/>
    <cellStyle name="Обычный 4 3 5 3 2 2 2 2" xfId="15518"/>
    <cellStyle name="Обычный 4 3 5 3 2 2 2 2 2" xfId="32415"/>
    <cellStyle name="Обычный 4 3 5 3 2 2 2 3" xfId="23967"/>
    <cellStyle name="Обычный 4 3 5 3 2 2 3" xfId="11294"/>
    <cellStyle name="Обычный 4 3 5 3 2 2 3 2" xfId="28191"/>
    <cellStyle name="Обычный 4 3 5 3 2 2 4" xfId="19743"/>
    <cellStyle name="Обычный 4 3 5 3 2 3" xfId="4254"/>
    <cellStyle name="Обычный 4 3 5 3 2 3 2" xfId="8478"/>
    <cellStyle name="Обычный 4 3 5 3 2 3 2 2" xfId="16926"/>
    <cellStyle name="Обычный 4 3 5 3 2 3 2 2 2" xfId="33823"/>
    <cellStyle name="Обычный 4 3 5 3 2 3 2 3" xfId="25375"/>
    <cellStyle name="Обычный 4 3 5 3 2 3 3" xfId="12702"/>
    <cellStyle name="Обычный 4 3 5 3 2 3 3 2" xfId="29599"/>
    <cellStyle name="Обычный 4 3 5 3 2 3 4" xfId="21151"/>
    <cellStyle name="Обычный 4 3 5 3 2 4" xfId="5662"/>
    <cellStyle name="Обычный 4 3 5 3 2 4 2" xfId="14110"/>
    <cellStyle name="Обычный 4 3 5 3 2 4 2 2" xfId="31007"/>
    <cellStyle name="Обычный 4 3 5 3 2 4 3" xfId="22559"/>
    <cellStyle name="Обычный 4 3 5 3 2 5" xfId="9886"/>
    <cellStyle name="Обычный 4 3 5 3 2 5 2" xfId="26783"/>
    <cellStyle name="Обычный 4 3 5 3 2 6" xfId="18335"/>
    <cellStyle name="Обычный 4 3 5 3 3" xfId="2142"/>
    <cellStyle name="Обычный 4 3 5 3 3 2" xfId="6366"/>
    <cellStyle name="Обычный 4 3 5 3 3 2 2" xfId="14814"/>
    <cellStyle name="Обычный 4 3 5 3 3 2 2 2" xfId="31711"/>
    <cellStyle name="Обычный 4 3 5 3 3 2 3" xfId="23263"/>
    <cellStyle name="Обычный 4 3 5 3 3 3" xfId="10590"/>
    <cellStyle name="Обычный 4 3 5 3 3 3 2" xfId="27487"/>
    <cellStyle name="Обычный 4 3 5 3 3 4" xfId="19039"/>
    <cellStyle name="Обычный 4 3 5 3 4" xfId="3550"/>
    <cellStyle name="Обычный 4 3 5 3 4 2" xfId="7774"/>
    <cellStyle name="Обычный 4 3 5 3 4 2 2" xfId="16222"/>
    <cellStyle name="Обычный 4 3 5 3 4 2 2 2" xfId="33119"/>
    <cellStyle name="Обычный 4 3 5 3 4 2 3" xfId="24671"/>
    <cellStyle name="Обычный 4 3 5 3 4 3" xfId="11998"/>
    <cellStyle name="Обычный 4 3 5 3 4 3 2" xfId="28895"/>
    <cellStyle name="Обычный 4 3 5 3 4 4" xfId="20447"/>
    <cellStyle name="Обычный 4 3 5 3 5" xfId="4958"/>
    <cellStyle name="Обычный 4 3 5 3 5 2" xfId="13406"/>
    <cellStyle name="Обычный 4 3 5 3 5 2 2" xfId="30303"/>
    <cellStyle name="Обычный 4 3 5 3 5 3" xfId="21855"/>
    <cellStyle name="Обычный 4 3 5 3 6" xfId="9182"/>
    <cellStyle name="Обычный 4 3 5 3 6 2" xfId="26079"/>
    <cellStyle name="Обычный 4 3 5 3 7" xfId="17631"/>
    <cellStyle name="Обычный 4 3 5 3 8" xfId="34528"/>
    <cellStyle name="Обычный 4 3 5 4" xfId="1085"/>
    <cellStyle name="Обычный 4 3 5 4 2" xfId="2494"/>
    <cellStyle name="Обычный 4 3 5 4 2 2" xfId="6718"/>
    <cellStyle name="Обычный 4 3 5 4 2 2 2" xfId="15166"/>
    <cellStyle name="Обычный 4 3 5 4 2 2 2 2" xfId="32063"/>
    <cellStyle name="Обычный 4 3 5 4 2 2 3" xfId="23615"/>
    <cellStyle name="Обычный 4 3 5 4 2 3" xfId="10942"/>
    <cellStyle name="Обычный 4 3 5 4 2 3 2" xfId="27839"/>
    <cellStyle name="Обычный 4 3 5 4 2 4" xfId="19391"/>
    <cellStyle name="Обычный 4 3 5 4 3" xfId="3902"/>
    <cellStyle name="Обычный 4 3 5 4 3 2" xfId="8126"/>
    <cellStyle name="Обычный 4 3 5 4 3 2 2" xfId="16574"/>
    <cellStyle name="Обычный 4 3 5 4 3 2 2 2" xfId="33471"/>
    <cellStyle name="Обычный 4 3 5 4 3 2 3" xfId="25023"/>
    <cellStyle name="Обычный 4 3 5 4 3 3" xfId="12350"/>
    <cellStyle name="Обычный 4 3 5 4 3 3 2" xfId="29247"/>
    <cellStyle name="Обычный 4 3 5 4 3 4" xfId="20799"/>
    <cellStyle name="Обычный 4 3 5 4 4" xfId="5310"/>
    <cellStyle name="Обычный 4 3 5 4 4 2" xfId="13758"/>
    <cellStyle name="Обычный 4 3 5 4 4 2 2" xfId="30655"/>
    <cellStyle name="Обычный 4 3 5 4 4 3" xfId="22207"/>
    <cellStyle name="Обычный 4 3 5 4 5" xfId="9534"/>
    <cellStyle name="Обычный 4 3 5 4 5 2" xfId="26431"/>
    <cellStyle name="Обычный 4 3 5 4 6" xfId="17983"/>
    <cellStyle name="Обычный 4 3 5 5" xfId="1790"/>
    <cellStyle name="Обычный 4 3 5 5 2" xfId="6014"/>
    <cellStyle name="Обычный 4 3 5 5 2 2" xfId="14462"/>
    <cellStyle name="Обычный 4 3 5 5 2 2 2" xfId="31359"/>
    <cellStyle name="Обычный 4 3 5 5 2 3" xfId="22911"/>
    <cellStyle name="Обычный 4 3 5 5 3" xfId="10238"/>
    <cellStyle name="Обычный 4 3 5 5 3 2" xfId="27135"/>
    <cellStyle name="Обычный 4 3 5 5 4" xfId="18687"/>
    <cellStyle name="Обычный 4 3 5 6" xfId="3198"/>
    <cellStyle name="Обычный 4 3 5 6 2" xfId="7422"/>
    <cellStyle name="Обычный 4 3 5 6 2 2" xfId="15870"/>
    <cellStyle name="Обычный 4 3 5 6 2 2 2" xfId="32767"/>
    <cellStyle name="Обычный 4 3 5 6 2 3" xfId="24319"/>
    <cellStyle name="Обычный 4 3 5 6 3" xfId="11646"/>
    <cellStyle name="Обычный 4 3 5 6 3 2" xfId="28543"/>
    <cellStyle name="Обычный 4 3 5 6 4" xfId="20095"/>
    <cellStyle name="Обычный 4 3 5 7" xfId="4606"/>
    <cellStyle name="Обычный 4 3 5 7 2" xfId="13054"/>
    <cellStyle name="Обычный 4 3 5 7 2 2" xfId="29951"/>
    <cellStyle name="Обычный 4 3 5 7 3" xfId="21503"/>
    <cellStyle name="Обычный 4 3 5 8" xfId="8830"/>
    <cellStyle name="Обычный 4 3 5 8 2" xfId="25727"/>
    <cellStyle name="Обычный 4 3 5 9" xfId="17279"/>
    <cellStyle name="Обычный 4 3 6" xfId="307"/>
    <cellStyle name="Обычный 4 3 6 2" xfId="708"/>
    <cellStyle name="Обычный 4 3 6 2 2" xfId="1439"/>
    <cellStyle name="Обычный 4 3 6 2 2 2" xfId="2848"/>
    <cellStyle name="Обычный 4 3 6 2 2 2 2" xfId="7072"/>
    <cellStyle name="Обычный 4 3 6 2 2 2 2 2" xfId="15520"/>
    <cellStyle name="Обычный 4 3 6 2 2 2 2 2 2" xfId="32417"/>
    <cellStyle name="Обычный 4 3 6 2 2 2 2 3" xfId="23969"/>
    <cellStyle name="Обычный 4 3 6 2 2 2 3" xfId="11296"/>
    <cellStyle name="Обычный 4 3 6 2 2 2 3 2" xfId="28193"/>
    <cellStyle name="Обычный 4 3 6 2 2 2 4" xfId="19745"/>
    <cellStyle name="Обычный 4 3 6 2 2 3" xfId="4256"/>
    <cellStyle name="Обычный 4 3 6 2 2 3 2" xfId="8480"/>
    <cellStyle name="Обычный 4 3 6 2 2 3 2 2" xfId="16928"/>
    <cellStyle name="Обычный 4 3 6 2 2 3 2 2 2" xfId="33825"/>
    <cellStyle name="Обычный 4 3 6 2 2 3 2 3" xfId="25377"/>
    <cellStyle name="Обычный 4 3 6 2 2 3 3" xfId="12704"/>
    <cellStyle name="Обычный 4 3 6 2 2 3 3 2" xfId="29601"/>
    <cellStyle name="Обычный 4 3 6 2 2 3 4" xfId="21153"/>
    <cellStyle name="Обычный 4 3 6 2 2 4" xfId="5664"/>
    <cellStyle name="Обычный 4 3 6 2 2 4 2" xfId="14112"/>
    <cellStyle name="Обычный 4 3 6 2 2 4 2 2" xfId="31009"/>
    <cellStyle name="Обычный 4 3 6 2 2 4 3" xfId="22561"/>
    <cellStyle name="Обычный 4 3 6 2 2 5" xfId="9888"/>
    <cellStyle name="Обычный 4 3 6 2 2 5 2" xfId="26785"/>
    <cellStyle name="Обычный 4 3 6 2 2 6" xfId="18337"/>
    <cellStyle name="Обычный 4 3 6 2 3" xfId="2144"/>
    <cellStyle name="Обычный 4 3 6 2 3 2" xfId="6368"/>
    <cellStyle name="Обычный 4 3 6 2 3 2 2" xfId="14816"/>
    <cellStyle name="Обычный 4 3 6 2 3 2 2 2" xfId="31713"/>
    <cellStyle name="Обычный 4 3 6 2 3 2 3" xfId="23265"/>
    <cellStyle name="Обычный 4 3 6 2 3 3" xfId="10592"/>
    <cellStyle name="Обычный 4 3 6 2 3 3 2" xfId="27489"/>
    <cellStyle name="Обычный 4 3 6 2 3 4" xfId="19041"/>
    <cellStyle name="Обычный 4 3 6 2 4" xfId="3552"/>
    <cellStyle name="Обычный 4 3 6 2 4 2" xfId="7776"/>
    <cellStyle name="Обычный 4 3 6 2 4 2 2" xfId="16224"/>
    <cellStyle name="Обычный 4 3 6 2 4 2 2 2" xfId="33121"/>
    <cellStyle name="Обычный 4 3 6 2 4 2 3" xfId="24673"/>
    <cellStyle name="Обычный 4 3 6 2 4 3" xfId="12000"/>
    <cellStyle name="Обычный 4 3 6 2 4 3 2" xfId="28897"/>
    <cellStyle name="Обычный 4 3 6 2 4 4" xfId="20449"/>
    <cellStyle name="Обычный 4 3 6 2 5" xfId="4960"/>
    <cellStyle name="Обычный 4 3 6 2 5 2" xfId="13408"/>
    <cellStyle name="Обычный 4 3 6 2 5 2 2" xfId="30305"/>
    <cellStyle name="Обычный 4 3 6 2 5 3" xfId="21857"/>
    <cellStyle name="Обычный 4 3 6 2 6" xfId="9184"/>
    <cellStyle name="Обычный 4 3 6 2 6 2" xfId="26081"/>
    <cellStyle name="Обычный 4 3 6 2 7" xfId="17633"/>
    <cellStyle name="Обычный 4 3 6 2 8" xfId="34530"/>
    <cellStyle name="Обычный 4 3 6 3" xfId="1087"/>
    <cellStyle name="Обычный 4 3 6 3 2" xfId="2496"/>
    <cellStyle name="Обычный 4 3 6 3 2 2" xfId="6720"/>
    <cellStyle name="Обычный 4 3 6 3 2 2 2" xfId="15168"/>
    <cellStyle name="Обычный 4 3 6 3 2 2 2 2" xfId="32065"/>
    <cellStyle name="Обычный 4 3 6 3 2 2 3" xfId="23617"/>
    <cellStyle name="Обычный 4 3 6 3 2 3" xfId="10944"/>
    <cellStyle name="Обычный 4 3 6 3 2 3 2" xfId="27841"/>
    <cellStyle name="Обычный 4 3 6 3 2 4" xfId="19393"/>
    <cellStyle name="Обычный 4 3 6 3 3" xfId="3904"/>
    <cellStyle name="Обычный 4 3 6 3 3 2" xfId="8128"/>
    <cellStyle name="Обычный 4 3 6 3 3 2 2" xfId="16576"/>
    <cellStyle name="Обычный 4 3 6 3 3 2 2 2" xfId="33473"/>
    <cellStyle name="Обычный 4 3 6 3 3 2 3" xfId="25025"/>
    <cellStyle name="Обычный 4 3 6 3 3 3" xfId="12352"/>
    <cellStyle name="Обычный 4 3 6 3 3 3 2" xfId="29249"/>
    <cellStyle name="Обычный 4 3 6 3 3 4" xfId="20801"/>
    <cellStyle name="Обычный 4 3 6 3 4" xfId="5312"/>
    <cellStyle name="Обычный 4 3 6 3 4 2" xfId="13760"/>
    <cellStyle name="Обычный 4 3 6 3 4 2 2" xfId="30657"/>
    <cellStyle name="Обычный 4 3 6 3 4 3" xfId="22209"/>
    <cellStyle name="Обычный 4 3 6 3 5" xfId="9536"/>
    <cellStyle name="Обычный 4 3 6 3 5 2" xfId="26433"/>
    <cellStyle name="Обычный 4 3 6 3 6" xfId="17985"/>
    <cellStyle name="Обычный 4 3 6 4" xfId="1792"/>
    <cellStyle name="Обычный 4 3 6 4 2" xfId="6016"/>
    <cellStyle name="Обычный 4 3 6 4 2 2" xfId="14464"/>
    <cellStyle name="Обычный 4 3 6 4 2 2 2" xfId="31361"/>
    <cellStyle name="Обычный 4 3 6 4 2 3" xfId="22913"/>
    <cellStyle name="Обычный 4 3 6 4 3" xfId="10240"/>
    <cellStyle name="Обычный 4 3 6 4 3 2" xfId="27137"/>
    <cellStyle name="Обычный 4 3 6 4 4" xfId="18689"/>
    <cellStyle name="Обычный 4 3 6 5" xfId="3200"/>
    <cellStyle name="Обычный 4 3 6 5 2" xfId="7424"/>
    <cellStyle name="Обычный 4 3 6 5 2 2" xfId="15872"/>
    <cellStyle name="Обычный 4 3 6 5 2 2 2" xfId="32769"/>
    <cellStyle name="Обычный 4 3 6 5 2 3" xfId="24321"/>
    <cellStyle name="Обычный 4 3 6 5 3" xfId="11648"/>
    <cellStyle name="Обычный 4 3 6 5 3 2" xfId="28545"/>
    <cellStyle name="Обычный 4 3 6 5 4" xfId="20097"/>
    <cellStyle name="Обычный 4 3 6 6" xfId="4608"/>
    <cellStyle name="Обычный 4 3 6 6 2" xfId="13056"/>
    <cellStyle name="Обычный 4 3 6 6 2 2" xfId="29953"/>
    <cellStyle name="Обычный 4 3 6 6 3" xfId="21505"/>
    <cellStyle name="Обычный 4 3 6 7" xfId="8832"/>
    <cellStyle name="Обычный 4 3 6 7 2" xfId="25729"/>
    <cellStyle name="Обычный 4 3 6 8" xfId="17281"/>
    <cellStyle name="Обычный 4 3 6 9" xfId="34178"/>
    <cellStyle name="Обычный 4 3 7" xfId="677"/>
    <cellStyle name="Обычный 4 3 7 2" xfId="1408"/>
    <cellStyle name="Обычный 4 3 7 2 2" xfId="2817"/>
    <cellStyle name="Обычный 4 3 7 2 2 2" xfId="7041"/>
    <cellStyle name="Обычный 4 3 7 2 2 2 2" xfId="15489"/>
    <cellStyle name="Обычный 4 3 7 2 2 2 2 2" xfId="32386"/>
    <cellStyle name="Обычный 4 3 7 2 2 2 3" xfId="23938"/>
    <cellStyle name="Обычный 4 3 7 2 2 3" xfId="11265"/>
    <cellStyle name="Обычный 4 3 7 2 2 3 2" xfId="28162"/>
    <cellStyle name="Обычный 4 3 7 2 2 4" xfId="19714"/>
    <cellStyle name="Обычный 4 3 7 2 3" xfId="4225"/>
    <cellStyle name="Обычный 4 3 7 2 3 2" xfId="8449"/>
    <cellStyle name="Обычный 4 3 7 2 3 2 2" xfId="16897"/>
    <cellStyle name="Обычный 4 3 7 2 3 2 2 2" xfId="33794"/>
    <cellStyle name="Обычный 4 3 7 2 3 2 3" xfId="25346"/>
    <cellStyle name="Обычный 4 3 7 2 3 3" xfId="12673"/>
    <cellStyle name="Обычный 4 3 7 2 3 3 2" xfId="29570"/>
    <cellStyle name="Обычный 4 3 7 2 3 4" xfId="21122"/>
    <cellStyle name="Обычный 4 3 7 2 4" xfId="5633"/>
    <cellStyle name="Обычный 4 3 7 2 4 2" xfId="14081"/>
    <cellStyle name="Обычный 4 3 7 2 4 2 2" xfId="30978"/>
    <cellStyle name="Обычный 4 3 7 2 4 3" xfId="22530"/>
    <cellStyle name="Обычный 4 3 7 2 5" xfId="9857"/>
    <cellStyle name="Обычный 4 3 7 2 5 2" xfId="26754"/>
    <cellStyle name="Обычный 4 3 7 2 6" xfId="18306"/>
    <cellStyle name="Обычный 4 3 7 3" xfId="2113"/>
    <cellStyle name="Обычный 4 3 7 3 2" xfId="6337"/>
    <cellStyle name="Обычный 4 3 7 3 2 2" xfId="14785"/>
    <cellStyle name="Обычный 4 3 7 3 2 2 2" xfId="31682"/>
    <cellStyle name="Обычный 4 3 7 3 2 3" xfId="23234"/>
    <cellStyle name="Обычный 4 3 7 3 3" xfId="10561"/>
    <cellStyle name="Обычный 4 3 7 3 3 2" xfId="27458"/>
    <cellStyle name="Обычный 4 3 7 3 4" xfId="19010"/>
    <cellStyle name="Обычный 4 3 7 4" xfId="3521"/>
    <cellStyle name="Обычный 4 3 7 4 2" xfId="7745"/>
    <cellStyle name="Обычный 4 3 7 4 2 2" xfId="16193"/>
    <cellStyle name="Обычный 4 3 7 4 2 2 2" xfId="33090"/>
    <cellStyle name="Обычный 4 3 7 4 2 3" xfId="24642"/>
    <cellStyle name="Обычный 4 3 7 4 3" xfId="11969"/>
    <cellStyle name="Обычный 4 3 7 4 3 2" xfId="28866"/>
    <cellStyle name="Обычный 4 3 7 4 4" xfId="20418"/>
    <cellStyle name="Обычный 4 3 7 5" xfId="4929"/>
    <cellStyle name="Обычный 4 3 7 5 2" xfId="13377"/>
    <cellStyle name="Обычный 4 3 7 5 2 2" xfId="30274"/>
    <cellStyle name="Обычный 4 3 7 5 3" xfId="21826"/>
    <cellStyle name="Обычный 4 3 7 6" xfId="9153"/>
    <cellStyle name="Обычный 4 3 7 6 2" xfId="26050"/>
    <cellStyle name="Обычный 4 3 7 7" xfId="17602"/>
    <cellStyle name="Обычный 4 3 7 8" xfId="34499"/>
    <cellStyle name="Обычный 4 3 8" xfId="1056"/>
    <cellStyle name="Обычный 4 3 8 2" xfId="2465"/>
    <cellStyle name="Обычный 4 3 8 2 2" xfId="6689"/>
    <cellStyle name="Обычный 4 3 8 2 2 2" xfId="15137"/>
    <cellStyle name="Обычный 4 3 8 2 2 2 2" xfId="32034"/>
    <cellStyle name="Обычный 4 3 8 2 2 3" xfId="23586"/>
    <cellStyle name="Обычный 4 3 8 2 3" xfId="10913"/>
    <cellStyle name="Обычный 4 3 8 2 3 2" xfId="27810"/>
    <cellStyle name="Обычный 4 3 8 2 4" xfId="19362"/>
    <cellStyle name="Обычный 4 3 8 3" xfId="3873"/>
    <cellStyle name="Обычный 4 3 8 3 2" xfId="8097"/>
    <cellStyle name="Обычный 4 3 8 3 2 2" xfId="16545"/>
    <cellStyle name="Обычный 4 3 8 3 2 2 2" xfId="33442"/>
    <cellStyle name="Обычный 4 3 8 3 2 3" xfId="24994"/>
    <cellStyle name="Обычный 4 3 8 3 3" xfId="12321"/>
    <cellStyle name="Обычный 4 3 8 3 3 2" xfId="29218"/>
    <cellStyle name="Обычный 4 3 8 3 4" xfId="20770"/>
    <cellStyle name="Обычный 4 3 8 4" xfId="5281"/>
    <cellStyle name="Обычный 4 3 8 4 2" xfId="13729"/>
    <cellStyle name="Обычный 4 3 8 4 2 2" xfId="30626"/>
    <cellStyle name="Обычный 4 3 8 4 3" xfId="22178"/>
    <cellStyle name="Обычный 4 3 8 5" xfId="9505"/>
    <cellStyle name="Обычный 4 3 8 5 2" xfId="26402"/>
    <cellStyle name="Обычный 4 3 8 6" xfId="17954"/>
    <cellStyle name="Обычный 4 3 9" xfId="1761"/>
    <cellStyle name="Обычный 4 3 9 2" xfId="5985"/>
    <cellStyle name="Обычный 4 3 9 2 2" xfId="14433"/>
    <cellStyle name="Обычный 4 3 9 2 2 2" xfId="31330"/>
    <cellStyle name="Обычный 4 3 9 2 3" xfId="22882"/>
    <cellStyle name="Обычный 4 3 9 3" xfId="10209"/>
    <cellStyle name="Обычный 4 3 9 3 2" xfId="27106"/>
    <cellStyle name="Обычный 4 3 9 4" xfId="18658"/>
    <cellStyle name="Обычный 4 3_Отчет за 2015 год" xfId="308"/>
    <cellStyle name="Обычный 4 4" xfId="309"/>
    <cellStyle name="Обычный 4 4 10" xfId="4609"/>
    <cellStyle name="Обычный 4 4 10 2" xfId="13057"/>
    <cellStyle name="Обычный 4 4 10 2 2" xfId="29954"/>
    <cellStyle name="Обычный 4 4 10 3" xfId="21506"/>
    <cellStyle name="Обычный 4 4 11" xfId="8833"/>
    <cellStyle name="Обычный 4 4 11 2" xfId="25730"/>
    <cellStyle name="Обычный 4 4 12" xfId="17282"/>
    <cellStyle name="Обычный 4 4 13" xfId="34179"/>
    <cellStyle name="Обычный 4 4 2" xfId="310"/>
    <cellStyle name="Обычный 4 4 2 10" xfId="8834"/>
    <cellStyle name="Обычный 4 4 2 10 2" xfId="25731"/>
    <cellStyle name="Обычный 4 4 2 11" xfId="17283"/>
    <cellStyle name="Обычный 4 4 2 12" xfId="34180"/>
    <cellStyle name="Обычный 4 4 2 2" xfId="311"/>
    <cellStyle name="Обычный 4 4 2 2 10" xfId="17284"/>
    <cellStyle name="Обычный 4 4 2 2 11" xfId="34181"/>
    <cellStyle name="Обычный 4 4 2 2 2" xfId="312"/>
    <cellStyle name="Обычный 4 4 2 2 2 10" xfId="34182"/>
    <cellStyle name="Обычный 4 4 2 2 2 2" xfId="313"/>
    <cellStyle name="Обычный 4 4 2 2 2 2 2" xfId="713"/>
    <cellStyle name="Обычный 4 4 2 2 2 2 2 2" xfId="1444"/>
    <cellStyle name="Обычный 4 4 2 2 2 2 2 2 2" xfId="2853"/>
    <cellStyle name="Обычный 4 4 2 2 2 2 2 2 2 2" xfId="7077"/>
    <cellStyle name="Обычный 4 4 2 2 2 2 2 2 2 2 2" xfId="15525"/>
    <cellStyle name="Обычный 4 4 2 2 2 2 2 2 2 2 2 2" xfId="32422"/>
    <cellStyle name="Обычный 4 4 2 2 2 2 2 2 2 2 3" xfId="23974"/>
    <cellStyle name="Обычный 4 4 2 2 2 2 2 2 2 3" xfId="11301"/>
    <cellStyle name="Обычный 4 4 2 2 2 2 2 2 2 3 2" xfId="28198"/>
    <cellStyle name="Обычный 4 4 2 2 2 2 2 2 2 4" xfId="19750"/>
    <cellStyle name="Обычный 4 4 2 2 2 2 2 2 3" xfId="4261"/>
    <cellStyle name="Обычный 4 4 2 2 2 2 2 2 3 2" xfId="8485"/>
    <cellStyle name="Обычный 4 4 2 2 2 2 2 2 3 2 2" xfId="16933"/>
    <cellStyle name="Обычный 4 4 2 2 2 2 2 2 3 2 2 2" xfId="33830"/>
    <cellStyle name="Обычный 4 4 2 2 2 2 2 2 3 2 3" xfId="25382"/>
    <cellStyle name="Обычный 4 4 2 2 2 2 2 2 3 3" xfId="12709"/>
    <cellStyle name="Обычный 4 4 2 2 2 2 2 2 3 3 2" xfId="29606"/>
    <cellStyle name="Обычный 4 4 2 2 2 2 2 2 3 4" xfId="21158"/>
    <cellStyle name="Обычный 4 4 2 2 2 2 2 2 4" xfId="5669"/>
    <cellStyle name="Обычный 4 4 2 2 2 2 2 2 4 2" xfId="14117"/>
    <cellStyle name="Обычный 4 4 2 2 2 2 2 2 4 2 2" xfId="31014"/>
    <cellStyle name="Обычный 4 4 2 2 2 2 2 2 4 3" xfId="22566"/>
    <cellStyle name="Обычный 4 4 2 2 2 2 2 2 5" xfId="9893"/>
    <cellStyle name="Обычный 4 4 2 2 2 2 2 2 5 2" xfId="26790"/>
    <cellStyle name="Обычный 4 4 2 2 2 2 2 2 6" xfId="18342"/>
    <cellStyle name="Обычный 4 4 2 2 2 2 2 3" xfId="2149"/>
    <cellStyle name="Обычный 4 4 2 2 2 2 2 3 2" xfId="6373"/>
    <cellStyle name="Обычный 4 4 2 2 2 2 2 3 2 2" xfId="14821"/>
    <cellStyle name="Обычный 4 4 2 2 2 2 2 3 2 2 2" xfId="31718"/>
    <cellStyle name="Обычный 4 4 2 2 2 2 2 3 2 3" xfId="23270"/>
    <cellStyle name="Обычный 4 4 2 2 2 2 2 3 3" xfId="10597"/>
    <cellStyle name="Обычный 4 4 2 2 2 2 2 3 3 2" xfId="27494"/>
    <cellStyle name="Обычный 4 4 2 2 2 2 2 3 4" xfId="19046"/>
    <cellStyle name="Обычный 4 4 2 2 2 2 2 4" xfId="3557"/>
    <cellStyle name="Обычный 4 4 2 2 2 2 2 4 2" xfId="7781"/>
    <cellStyle name="Обычный 4 4 2 2 2 2 2 4 2 2" xfId="16229"/>
    <cellStyle name="Обычный 4 4 2 2 2 2 2 4 2 2 2" xfId="33126"/>
    <cellStyle name="Обычный 4 4 2 2 2 2 2 4 2 3" xfId="24678"/>
    <cellStyle name="Обычный 4 4 2 2 2 2 2 4 3" xfId="12005"/>
    <cellStyle name="Обычный 4 4 2 2 2 2 2 4 3 2" xfId="28902"/>
    <cellStyle name="Обычный 4 4 2 2 2 2 2 4 4" xfId="20454"/>
    <cellStyle name="Обычный 4 4 2 2 2 2 2 5" xfId="4965"/>
    <cellStyle name="Обычный 4 4 2 2 2 2 2 5 2" xfId="13413"/>
    <cellStyle name="Обычный 4 4 2 2 2 2 2 5 2 2" xfId="30310"/>
    <cellStyle name="Обычный 4 4 2 2 2 2 2 5 3" xfId="21862"/>
    <cellStyle name="Обычный 4 4 2 2 2 2 2 6" xfId="9189"/>
    <cellStyle name="Обычный 4 4 2 2 2 2 2 6 2" xfId="26086"/>
    <cellStyle name="Обычный 4 4 2 2 2 2 2 7" xfId="17638"/>
    <cellStyle name="Обычный 4 4 2 2 2 2 2 8" xfId="34535"/>
    <cellStyle name="Обычный 4 4 2 2 2 2 3" xfId="1092"/>
    <cellStyle name="Обычный 4 4 2 2 2 2 3 2" xfId="2501"/>
    <cellStyle name="Обычный 4 4 2 2 2 2 3 2 2" xfId="6725"/>
    <cellStyle name="Обычный 4 4 2 2 2 2 3 2 2 2" xfId="15173"/>
    <cellStyle name="Обычный 4 4 2 2 2 2 3 2 2 2 2" xfId="32070"/>
    <cellStyle name="Обычный 4 4 2 2 2 2 3 2 2 3" xfId="23622"/>
    <cellStyle name="Обычный 4 4 2 2 2 2 3 2 3" xfId="10949"/>
    <cellStyle name="Обычный 4 4 2 2 2 2 3 2 3 2" xfId="27846"/>
    <cellStyle name="Обычный 4 4 2 2 2 2 3 2 4" xfId="19398"/>
    <cellStyle name="Обычный 4 4 2 2 2 2 3 3" xfId="3909"/>
    <cellStyle name="Обычный 4 4 2 2 2 2 3 3 2" xfId="8133"/>
    <cellStyle name="Обычный 4 4 2 2 2 2 3 3 2 2" xfId="16581"/>
    <cellStyle name="Обычный 4 4 2 2 2 2 3 3 2 2 2" xfId="33478"/>
    <cellStyle name="Обычный 4 4 2 2 2 2 3 3 2 3" xfId="25030"/>
    <cellStyle name="Обычный 4 4 2 2 2 2 3 3 3" xfId="12357"/>
    <cellStyle name="Обычный 4 4 2 2 2 2 3 3 3 2" xfId="29254"/>
    <cellStyle name="Обычный 4 4 2 2 2 2 3 3 4" xfId="20806"/>
    <cellStyle name="Обычный 4 4 2 2 2 2 3 4" xfId="5317"/>
    <cellStyle name="Обычный 4 4 2 2 2 2 3 4 2" xfId="13765"/>
    <cellStyle name="Обычный 4 4 2 2 2 2 3 4 2 2" xfId="30662"/>
    <cellStyle name="Обычный 4 4 2 2 2 2 3 4 3" xfId="22214"/>
    <cellStyle name="Обычный 4 4 2 2 2 2 3 5" xfId="9541"/>
    <cellStyle name="Обычный 4 4 2 2 2 2 3 5 2" xfId="26438"/>
    <cellStyle name="Обычный 4 4 2 2 2 2 3 6" xfId="17990"/>
    <cellStyle name="Обычный 4 4 2 2 2 2 4" xfId="1797"/>
    <cellStyle name="Обычный 4 4 2 2 2 2 4 2" xfId="6021"/>
    <cellStyle name="Обычный 4 4 2 2 2 2 4 2 2" xfId="14469"/>
    <cellStyle name="Обычный 4 4 2 2 2 2 4 2 2 2" xfId="31366"/>
    <cellStyle name="Обычный 4 4 2 2 2 2 4 2 3" xfId="22918"/>
    <cellStyle name="Обычный 4 4 2 2 2 2 4 3" xfId="10245"/>
    <cellStyle name="Обычный 4 4 2 2 2 2 4 3 2" xfId="27142"/>
    <cellStyle name="Обычный 4 4 2 2 2 2 4 4" xfId="18694"/>
    <cellStyle name="Обычный 4 4 2 2 2 2 5" xfId="3205"/>
    <cellStyle name="Обычный 4 4 2 2 2 2 5 2" xfId="7429"/>
    <cellStyle name="Обычный 4 4 2 2 2 2 5 2 2" xfId="15877"/>
    <cellStyle name="Обычный 4 4 2 2 2 2 5 2 2 2" xfId="32774"/>
    <cellStyle name="Обычный 4 4 2 2 2 2 5 2 3" xfId="24326"/>
    <cellStyle name="Обычный 4 4 2 2 2 2 5 3" xfId="11653"/>
    <cellStyle name="Обычный 4 4 2 2 2 2 5 3 2" xfId="28550"/>
    <cellStyle name="Обычный 4 4 2 2 2 2 5 4" xfId="20102"/>
    <cellStyle name="Обычный 4 4 2 2 2 2 6" xfId="4613"/>
    <cellStyle name="Обычный 4 4 2 2 2 2 6 2" xfId="13061"/>
    <cellStyle name="Обычный 4 4 2 2 2 2 6 2 2" xfId="29958"/>
    <cellStyle name="Обычный 4 4 2 2 2 2 6 3" xfId="21510"/>
    <cellStyle name="Обычный 4 4 2 2 2 2 7" xfId="8837"/>
    <cellStyle name="Обычный 4 4 2 2 2 2 7 2" xfId="25734"/>
    <cellStyle name="Обычный 4 4 2 2 2 2 8" xfId="17286"/>
    <cellStyle name="Обычный 4 4 2 2 2 2 9" xfId="34183"/>
    <cellStyle name="Обычный 4 4 2 2 2 3" xfId="712"/>
    <cellStyle name="Обычный 4 4 2 2 2 3 2" xfId="1443"/>
    <cellStyle name="Обычный 4 4 2 2 2 3 2 2" xfId="2852"/>
    <cellStyle name="Обычный 4 4 2 2 2 3 2 2 2" xfId="7076"/>
    <cellStyle name="Обычный 4 4 2 2 2 3 2 2 2 2" xfId="15524"/>
    <cellStyle name="Обычный 4 4 2 2 2 3 2 2 2 2 2" xfId="32421"/>
    <cellStyle name="Обычный 4 4 2 2 2 3 2 2 2 3" xfId="23973"/>
    <cellStyle name="Обычный 4 4 2 2 2 3 2 2 3" xfId="11300"/>
    <cellStyle name="Обычный 4 4 2 2 2 3 2 2 3 2" xfId="28197"/>
    <cellStyle name="Обычный 4 4 2 2 2 3 2 2 4" xfId="19749"/>
    <cellStyle name="Обычный 4 4 2 2 2 3 2 3" xfId="4260"/>
    <cellStyle name="Обычный 4 4 2 2 2 3 2 3 2" xfId="8484"/>
    <cellStyle name="Обычный 4 4 2 2 2 3 2 3 2 2" xfId="16932"/>
    <cellStyle name="Обычный 4 4 2 2 2 3 2 3 2 2 2" xfId="33829"/>
    <cellStyle name="Обычный 4 4 2 2 2 3 2 3 2 3" xfId="25381"/>
    <cellStyle name="Обычный 4 4 2 2 2 3 2 3 3" xfId="12708"/>
    <cellStyle name="Обычный 4 4 2 2 2 3 2 3 3 2" xfId="29605"/>
    <cellStyle name="Обычный 4 4 2 2 2 3 2 3 4" xfId="21157"/>
    <cellStyle name="Обычный 4 4 2 2 2 3 2 4" xfId="5668"/>
    <cellStyle name="Обычный 4 4 2 2 2 3 2 4 2" xfId="14116"/>
    <cellStyle name="Обычный 4 4 2 2 2 3 2 4 2 2" xfId="31013"/>
    <cellStyle name="Обычный 4 4 2 2 2 3 2 4 3" xfId="22565"/>
    <cellStyle name="Обычный 4 4 2 2 2 3 2 5" xfId="9892"/>
    <cellStyle name="Обычный 4 4 2 2 2 3 2 5 2" xfId="26789"/>
    <cellStyle name="Обычный 4 4 2 2 2 3 2 6" xfId="18341"/>
    <cellStyle name="Обычный 4 4 2 2 2 3 3" xfId="2148"/>
    <cellStyle name="Обычный 4 4 2 2 2 3 3 2" xfId="6372"/>
    <cellStyle name="Обычный 4 4 2 2 2 3 3 2 2" xfId="14820"/>
    <cellStyle name="Обычный 4 4 2 2 2 3 3 2 2 2" xfId="31717"/>
    <cellStyle name="Обычный 4 4 2 2 2 3 3 2 3" xfId="23269"/>
    <cellStyle name="Обычный 4 4 2 2 2 3 3 3" xfId="10596"/>
    <cellStyle name="Обычный 4 4 2 2 2 3 3 3 2" xfId="27493"/>
    <cellStyle name="Обычный 4 4 2 2 2 3 3 4" xfId="19045"/>
    <cellStyle name="Обычный 4 4 2 2 2 3 4" xfId="3556"/>
    <cellStyle name="Обычный 4 4 2 2 2 3 4 2" xfId="7780"/>
    <cellStyle name="Обычный 4 4 2 2 2 3 4 2 2" xfId="16228"/>
    <cellStyle name="Обычный 4 4 2 2 2 3 4 2 2 2" xfId="33125"/>
    <cellStyle name="Обычный 4 4 2 2 2 3 4 2 3" xfId="24677"/>
    <cellStyle name="Обычный 4 4 2 2 2 3 4 3" xfId="12004"/>
    <cellStyle name="Обычный 4 4 2 2 2 3 4 3 2" xfId="28901"/>
    <cellStyle name="Обычный 4 4 2 2 2 3 4 4" xfId="20453"/>
    <cellStyle name="Обычный 4 4 2 2 2 3 5" xfId="4964"/>
    <cellStyle name="Обычный 4 4 2 2 2 3 5 2" xfId="13412"/>
    <cellStyle name="Обычный 4 4 2 2 2 3 5 2 2" xfId="30309"/>
    <cellStyle name="Обычный 4 4 2 2 2 3 5 3" xfId="21861"/>
    <cellStyle name="Обычный 4 4 2 2 2 3 6" xfId="9188"/>
    <cellStyle name="Обычный 4 4 2 2 2 3 6 2" xfId="26085"/>
    <cellStyle name="Обычный 4 4 2 2 2 3 7" xfId="17637"/>
    <cellStyle name="Обычный 4 4 2 2 2 3 8" xfId="34534"/>
    <cellStyle name="Обычный 4 4 2 2 2 4" xfId="1091"/>
    <cellStyle name="Обычный 4 4 2 2 2 4 2" xfId="2500"/>
    <cellStyle name="Обычный 4 4 2 2 2 4 2 2" xfId="6724"/>
    <cellStyle name="Обычный 4 4 2 2 2 4 2 2 2" xfId="15172"/>
    <cellStyle name="Обычный 4 4 2 2 2 4 2 2 2 2" xfId="32069"/>
    <cellStyle name="Обычный 4 4 2 2 2 4 2 2 3" xfId="23621"/>
    <cellStyle name="Обычный 4 4 2 2 2 4 2 3" xfId="10948"/>
    <cellStyle name="Обычный 4 4 2 2 2 4 2 3 2" xfId="27845"/>
    <cellStyle name="Обычный 4 4 2 2 2 4 2 4" xfId="19397"/>
    <cellStyle name="Обычный 4 4 2 2 2 4 3" xfId="3908"/>
    <cellStyle name="Обычный 4 4 2 2 2 4 3 2" xfId="8132"/>
    <cellStyle name="Обычный 4 4 2 2 2 4 3 2 2" xfId="16580"/>
    <cellStyle name="Обычный 4 4 2 2 2 4 3 2 2 2" xfId="33477"/>
    <cellStyle name="Обычный 4 4 2 2 2 4 3 2 3" xfId="25029"/>
    <cellStyle name="Обычный 4 4 2 2 2 4 3 3" xfId="12356"/>
    <cellStyle name="Обычный 4 4 2 2 2 4 3 3 2" xfId="29253"/>
    <cellStyle name="Обычный 4 4 2 2 2 4 3 4" xfId="20805"/>
    <cellStyle name="Обычный 4 4 2 2 2 4 4" xfId="5316"/>
    <cellStyle name="Обычный 4 4 2 2 2 4 4 2" xfId="13764"/>
    <cellStyle name="Обычный 4 4 2 2 2 4 4 2 2" xfId="30661"/>
    <cellStyle name="Обычный 4 4 2 2 2 4 4 3" xfId="22213"/>
    <cellStyle name="Обычный 4 4 2 2 2 4 5" xfId="9540"/>
    <cellStyle name="Обычный 4 4 2 2 2 4 5 2" xfId="26437"/>
    <cellStyle name="Обычный 4 4 2 2 2 4 6" xfId="17989"/>
    <cellStyle name="Обычный 4 4 2 2 2 5" xfId="1796"/>
    <cellStyle name="Обычный 4 4 2 2 2 5 2" xfId="6020"/>
    <cellStyle name="Обычный 4 4 2 2 2 5 2 2" xfId="14468"/>
    <cellStyle name="Обычный 4 4 2 2 2 5 2 2 2" xfId="31365"/>
    <cellStyle name="Обычный 4 4 2 2 2 5 2 3" xfId="22917"/>
    <cellStyle name="Обычный 4 4 2 2 2 5 3" xfId="10244"/>
    <cellStyle name="Обычный 4 4 2 2 2 5 3 2" xfId="27141"/>
    <cellStyle name="Обычный 4 4 2 2 2 5 4" xfId="18693"/>
    <cellStyle name="Обычный 4 4 2 2 2 6" xfId="3204"/>
    <cellStyle name="Обычный 4 4 2 2 2 6 2" xfId="7428"/>
    <cellStyle name="Обычный 4 4 2 2 2 6 2 2" xfId="15876"/>
    <cellStyle name="Обычный 4 4 2 2 2 6 2 2 2" xfId="32773"/>
    <cellStyle name="Обычный 4 4 2 2 2 6 2 3" xfId="24325"/>
    <cellStyle name="Обычный 4 4 2 2 2 6 3" xfId="11652"/>
    <cellStyle name="Обычный 4 4 2 2 2 6 3 2" xfId="28549"/>
    <cellStyle name="Обычный 4 4 2 2 2 6 4" xfId="20101"/>
    <cellStyle name="Обычный 4 4 2 2 2 7" xfId="4612"/>
    <cellStyle name="Обычный 4 4 2 2 2 7 2" xfId="13060"/>
    <cellStyle name="Обычный 4 4 2 2 2 7 2 2" xfId="29957"/>
    <cellStyle name="Обычный 4 4 2 2 2 7 3" xfId="21509"/>
    <cellStyle name="Обычный 4 4 2 2 2 8" xfId="8836"/>
    <cellStyle name="Обычный 4 4 2 2 2 8 2" xfId="25733"/>
    <cellStyle name="Обычный 4 4 2 2 2 9" xfId="17285"/>
    <cellStyle name="Обычный 4 4 2 2 3" xfId="314"/>
    <cellStyle name="Обычный 4 4 2 2 3 2" xfId="714"/>
    <cellStyle name="Обычный 4 4 2 2 3 2 2" xfId="1445"/>
    <cellStyle name="Обычный 4 4 2 2 3 2 2 2" xfId="2854"/>
    <cellStyle name="Обычный 4 4 2 2 3 2 2 2 2" xfId="7078"/>
    <cellStyle name="Обычный 4 4 2 2 3 2 2 2 2 2" xfId="15526"/>
    <cellStyle name="Обычный 4 4 2 2 3 2 2 2 2 2 2" xfId="32423"/>
    <cellStyle name="Обычный 4 4 2 2 3 2 2 2 2 3" xfId="23975"/>
    <cellStyle name="Обычный 4 4 2 2 3 2 2 2 3" xfId="11302"/>
    <cellStyle name="Обычный 4 4 2 2 3 2 2 2 3 2" xfId="28199"/>
    <cellStyle name="Обычный 4 4 2 2 3 2 2 2 4" xfId="19751"/>
    <cellStyle name="Обычный 4 4 2 2 3 2 2 3" xfId="4262"/>
    <cellStyle name="Обычный 4 4 2 2 3 2 2 3 2" xfId="8486"/>
    <cellStyle name="Обычный 4 4 2 2 3 2 2 3 2 2" xfId="16934"/>
    <cellStyle name="Обычный 4 4 2 2 3 2 2 3 2 2 2" xfId="33831"/>
    <cellStyle name="Обычный 4 4 2 2 3 2 2 3 2 3" xfId="25383"/>
    <cellStyle name="Обычный 4 4 2 2 3 2 2 3 3" xfId="12710"/>
    <cellStyle name="Обычный 4 4 2 2 3 2 2 3 3 2" xfId="29607"/>
    <cellStyle name="Обычный 4 4 2 2 3 2 2 3 4" xfId="21159"/>
    <cellStyle name="Обычный 4 4 2 2 3 2 2 4" xfId="5670"/>
    <cellStyle name="Обычный 4 4 2 2 3 2 2 4 2" xfId="14118"/>
    <cellStyle name="Обычный 4 4 2 2 3 2 2 4 2 2" xfId="31015"/>
    <cellStyle name="Обычный 4 4 2 2 3 2 2 4 3" xfId="22567"/>
    <cellStyle name="Обычный 4 4 2 2 3 2 2 5" xfId="9894"/>
    <cellStyle name="Обычный 4 4 2 2 3 2 2 5 2" xfId="26791"/>
    <cellStyle name="Обычный 4 4 2 2 3 2 2 6" xfId="18343"/>
    <cellStyle name="Обычный 4 4 2 2 3 2 3" xfId="2150"/>
    <cellStyle name="Обычный 4 4 2 2 3 2 3 2" xfId="6374"/>
    <cellStyle name="Обычный 4 4 2 2 3 2 3 2 2" xfId="14822"/>
    <cellStyle name="Обычный 4 4 2 2 3 2 3 2 2 2" xfId="31719"/>
    <cellStyle name="Обычный 4 4 2 2 3 2 3 2 3" xfId="23271"/>
    <cellStyle name="Обычный 4 4 2 2 3 2 3 3" xfId="10598"/>
    <cellStyle name="Обычный 4 4 2 2 3 2 3 3 2" xfId="27495"/>
    <cellStyle name="Обычный 4 4 2 2 3 2 3 4" xfId="19047"/>
    <cellStyle name="Обычный 4 4 2 2 3 2 4" xfId="3558"/>
    <cellStyle name="Обычный 4 4 2 2 3 2 4 2" xfId="7782"/>
    <cellStyle name="Обычный 4 4 2 2 3 2 4 2 2" xfId="16230"/>
    <cellStyle name="Обычный 4 4 2 2 3 2 4 2 2 2" xfId="33127"/>
    <cellStyle name="Обычный 4 4 2 2 3 2 4 2 3" xfId="24679"/>
    <cellStyle name="Обычный 4 4 2 2 3 2 4 3" xfId="12006"/>
    <cellStyle name="Обычный 4 4 2 2 3 2 4 3 2" xfId="28903"/>
    <cellStyle name="Обычный 4 4 2 2 3 2 4 4" xfId="20455"/>
    <cellStyle name="Обычный 4 4 2 2 3 2 5" xfId="4966"/>
    <cellStyle name="Обычный 4 4 2 2 3 2 5 2" xfId="13414"/>
    <cellStyle name="Обычный 4 4 2 2 3 2 5 2 2" xfId="30311"/>
    <cellStyle name="Обычный 4 4 2 2 3 2 5 3" xfId="21863"/>
    <cellStyle name="Обычный 4 4 2 2 3 2 6" xfId="9190"/>
    <cellStyle name="Обычный 4 4 2 2 3 2 6 2" xfId="26087"/>
    <cellStyle name="Обычный 4 4 2 2 3 2 7" xfId="17639"/>
    <cellStyle name="Обычный 4 4 2 2 3 2 8" xfId="34536"/>
    <cellStyle name="Обычный 4 4 2 2 3 3" xfId="1093"/>
    <cellStyle name="Обычный 4 4 2 2 3 3 2" xfId="2502"/>
    <cellStyle name="Обычный 4 4 2 2 3 3 2 2" xfId="6726"/>
    <cellStyle name="Обычный 4 4 2 2 3 3 2 2 2" xfId="15174"/>
    <cellStyle name="Обычный 4 4 2 2 3 3 2 2 2 2" xfId="32071"/>
    <cellStyle name="Обычный 4 4 2 2 3 3 2 2 3" xfId="23623"/>
    <cellStyle name="Обычный 4 4 2 2 3 3 2 3" xfId="10950"/>
    <cellStyle name="Обычный 4 4 2 2 3 3 2 3 2" xfId="27847"/>
    <cellStyle name="Обычный 4 4 2 2 3 3 2 4" xfId="19399"/>
    <cellStyle name="Обычный 4 4 2 2 3 3 3" xfId="3910"/>
    <cellStyle name="Обычный 4 4 2 2 3 3 3 2" xfId="8134"/>
    <cellStyle name="Обычный 4 4 2 2 3 3 3 2 2" xfId="16582"/>
    <cellStyle name="Обычный 4 4 2 2 3 3 3 2 2 2" xfId="33479"/>
    <cellStyle name="Обычный 4 4 2 2 3 3 3 2 3" xfId="25031"/>
    <cellStyle name="Обычный 4 4 2 2 3 3 3 3" xfId="12358"/>
    <cellStyle name="Обычный 4 4 2 2 3 3 3 3 2" xfId="29255"/>
    <cellStyle name="Обычный 4 4 2 2 3 3 3 4" xfId="20807"/>
    <cellStyle name="Обычный 4 4 2 2 3 3 4" xfId="5318"/>
    <cellStyle name="Обычный 4 4 2 2 3 3 4 2" xfId="13766"/>
    <cellStyle name="Обычный 4 4 2 2 3 3 4 2 2" xfId="30663"/>
    <cellStyle name="Обычный 4 4 2 2 3 3 4 3" xfId="22215"/>
    <cellStyle name="Обычный 4 4 2 2 3 3 5" xfId="9542"/>
    <cellStyle name="Обычный 4 4 2 2 3 3 5 2" xfId="26439"/>
    <cellStyle name="Обычный 4 4 2 2 3 3 6" xfId="17991"/>
    <cellStyle name="Обычный 4 4 2 2 3 4" xfId="1798"/>
    <cellStyle name="Обычный 4 4 2 2 3 4 2" xfId="6022"/>
    <cellStyle name="Обычный 4 4 2 2 3 4 2 2" xfId="14470"/>
    <cellStyle name="Обычный 4 4 2 2 3 4 2 2 2" xfId="31367"/>
    <cellStyle name="Обычный 4 4 2 2 3 4 2 3" xfId="22919"/>
    <cellStyle name="Обычный 4 4 2 2 3 4 3" xfId="10246"/>
    <cellStyle name="Обычный 4 4 2 2 3 4 3 2" xfId="27143"/>
    <cellStyle name="Обычный 4 4 2 2 3 4 4" xfId="18695"/>
    <cellStyle name="Обычный 4 4 2 2 3 5" xfId="3206"/>
    <cellStyle name="Обычный 4 4 2 2 3 5 2" xfId="7430"/>
    <cellStyle name="Обычный 4 4 2 2 3 5 2 2" xfId="15878"/>
    <cellStyle name="Обычный 4 4 2 2 3 5 2 2 2" xfId="32775"/>
    <cellStyle name="Обычный 4 4 2 2 3 5 2 3" xfId="24327"/>
    <cellStyle name="Обычный 4 4 2 2 3 5 3" xfId="11654"/>
    <cellStyle name="Обычный 4 4 2 2 3 5 3 2" xfId="28551"/>
    <cellStyle name="Обычный 4 4 2 2 3 5 4" xfId="20103"/>
    <cellStyle name="Обычный 4 4 2 2 3 6" xfId="4614"/>
    <cellStyle name="Обычный 4 4 2 2 3 6 2" xfId="13062"/>
    <cellStyle name="Обычный 4 4 2 2 3 6 2 2" xfId="29959"/>
    <cellStyle name="Обычный 4 4 2 2 3 6 3" xfId="21511"/>
    <cellStyle name="Обычный 4 4 2 2 3 7" xfId="8838"/>
    <cellStyle name="Обычный 4 4 2 2 3 7 2" xfId="25735"/>
    <cellStyle name="Обычный 4 4 2 2 3 8" xfId="17287"/>
    <cellStyle name="Обычный 4 4 2 2 3 9" xfId="34184"/>
    <cellStyle name="Обычный 4 4 2 2 4" xfId="711"/>
    <cellStyle name="Обычный 4 4 2 2 4 2" xfId="1442"/>
    <cellStyle name="Обычный 4 4 2 2 4 2 2" xfId="2851"/>
    <cellStyle name="Обычный 4 4 2 2 4 2 2 2" xfId="7075"/>
    <cellStyle name="Обычный 4 4 2 2 4 2 2 2 2" xfId="15523"/>
    <cellStyle name="Обычный 4 4 2 2 4 2 2 2 2 2" xfId="32420"/>
    <cellStyle name="Обычный 4 4 2 2 4 2 2 2 3" xfId="23972"/>
    <cellStyle name="Обычный 4 4 2 2 4 2 2 3" xfId="11299"/>
    <cellStyle name="Обычный 4 4 2 2 4 2 2 3 2" xfId="28196"/>
    <cellStyle name="Обычный 4 4 2 2 4 2 2 4" xfId="19748"/>
    <cellStyle name="Обычный 4 4 2 2 4 2 3" xfId="4259"/>
    <cellStyle name="Обычный 4 4 2 2 4 2 3 2" xfId="8483"/>
    <cellStyle name="Обычный 4 4 2 2 4 2 3 2 2" xfId="16931"/>
    <cellStyle name="Обычный 4 4 2 2 4 2 3 2 2 2" xfId="33828"/>
    <cellStyle name="Обычный 4 4 2 2 4 2 3 2 3" xfId="25380"/>
    <cellStyle name="Обычный 4 4 2 2 4 2 3 3" xfId="12707"/>
    <cellStyle name="Обычный 4 4 2 2 4 2 3 3 2" xfId="29604"/>
    <cellStyle name="Обычный 4 4 2 2 4 2 3 4" xfId="21156"/>
    <cellStyle name="Обычный 4 4 2 2 4 2 4" xfId="5667"/>
    <cellStyle name="Обычный 4 4 2 2 4 2 4 2" xfId="14115"/>
    <cellStyle name="Обычный 4 4 2 2 4 2 4 2 2" xfId="31012"/>
    <cellStyle name="Обычный 4 4 2 2 4 2 4 3" xfId="22564"/>
    <cellStyle name="Обычный 4 4 2 2 4 2 5" xfId="9891"/>
    <cellStyle name="Обычный 4 4 2 2 4 2 5 2" xfId="26788"/>
    <cellStyle name="Обычный 4 4 2 2 4 2 6" xfId="18340"/>
    <cellStyle name="Обычный 4 4 2 2 4 3" xfId="2147"/>
    <cellStyle name="Обычный 4 4 2 2 4 3 2" xfId="6371"/>
    <cellStyle name="Обычный 4 4 2 2 4 3 2 2" xfId="14819"/>
    <cellStyle name="Обычный 4 4 2 2 4 3 2 2 2" xfId="31716"/>
    <cellStyle name="Обычный 4 4 2 2 4 3 2 3" xfId="23268"/>
    <cellStyle name="Обычный 4 4 2 2 4 3 3" xfId="10595"/>
    <cellStyle name="Обычный 4 4 2 2 4 3 3 2" xfId="27492"/>
    <cellStyle name="Обычный 4 4 2 2 4 3 4" xfId="19044"/>
    <cellStyle name="Обычный 4 4 2 2 4 4" xfId="3555"/>
    <cellStyle name="Обычный 4 4 2 2 4 4 2" xfId="7779"/>
    <cellStyle name="Обычный 4 4 2 2 4 4 2 2" xfId="16227"/>
    <cellStyle name="Обычный 4 4 2 2 4 4 2 2 2" xfId="33124"/>
    <cellStyle name="Обычный 4 4 2 2 4 4 2 3" xfId="24676"/>
    <cellStyle name="Обычный 4 4 2 2 4 4 3" xfId="12003"/>
    <cellStyle name="Обычный 4 4 2 2 4 4 3 2" xfId="28900"/>
    <cellStyle name="Обычный 4 4 2 2 4 4 4" xfId="20452"/>
    <cellStyle name="Обычный 4 4 2 2 4 5" xfId="4963"/>
    <cellStyle name="Обычный 4 4 2 2 4 5 2" xfId="13411"/>
    <cellStyle name="Обычный 4 4 2 2 4 5 2 2" xfId="30308"/>
    <cellStyle name="Обычный 4 4 2 2 4 5 3" xfId="21860"/>
    <cellStyle name="Обычный 4 4 2 2 4 6" xfId="9187"/>
    <cellStyle name="Обычный 4 4 2 2 4 6 2" xfId="26084"/>
    <cellStyle name="Обычный 4 4 2 2 4 7" xfId="17636"/>
    <cellStyle name="Обычный 4 4 2 2 4 8" xfId="34533"/>
    <cellStyle name="Обычный 4 4 2 2 5" xfId="1090"/>
    <cellStyle name="Обычный 4 4 2 2 5 2" xfId="2499"/>
    <cellStyle name="Обычный 4 4 2 2 5 2 2" xfId="6723"/>
    <cellStyle name="Обычный 4 4 2 2 5 2 2 2" xfId="15171"/>
    <cellStyle name="Обычный 4 4 2 2 5 2 2 2 2" xfId="32068"/>
    <cellStyle name="Обычный 4 4 2 2 5 2 2 3" xfId="23620"/>
    <cellStyle name="Обычный 4 4 2 2 5 2 3" xfId="10947"/>
    <cellStyle name="Обычный 4 4 2 2 5 2 3 2" xfId="27844"/>
    <cellStyle name="Обычный 4 4 2 2 5 2 4" xfId="19396"/>
    <cellStyle name="Обычный 4 4 2 2 5 3" xfId="3907"/>
    <cellStyle name="Обычный 4 4 2 2 5 3 2" xfId="8131"/>
    <cellStyle name="Обычный 4 4 2 2 5 3 2 2" xfId="16579"/>
    <cellStyle name="Обычный 4 4 2 2 5 3 2 2 2" xfId="33476"/>
    <cellStyle name="Обычный 4 4 2 2 5 3 2 3" xfId="25028"/>
    <cellStyle name="Обычный 4 4 2 2 5 3 3" xfId="12355"/>
    <cellStyle name="Обычный 4 4 2 2 5 3 3 2" xfId="29252"/>
    <cellStyle name="Обычный 4 4 2 2 5 3 4" xfId="20804"/>
    <cellStyle name="Обычный 4 4 2 2 5 4" xfId="5315"/>
    <cellStyle name="Обычный 4 4 2 2 5 4 2" xfId="13763"/>
    <cellStyle name="Обычный 4 4 2 2 5 4 2 2" xfId="30660"/>
    <cellStyle name="Обычный 4 4 2 2 5 4 3" xfId="22212"/>
    <cellStyle name="Обычный 4 4 2 2 5 5" xfId="9539"/>
    <cellStyle name="Обычный 4 4 2 2 5 5 2" xfId="26436"/>
    <cellStyle name="Обычный 4 4 2 2 5 6" xfId="17988"/>
    <cellStyle name="Обычный 4 4 2 2 6" xfId="1795"/>
    <cellStyle name="Обычный 4 4 2 2 6 2" xfId="6019"/>
    <cellStyle name="Обычный 4 4 2 2 6 2 2" xfId="14467"/>
    <cellStyle name="Обычный 4 4 2 2 6 2 2 2" xfId="31364"/>
    <cellStyle name="Обычный 4 4 2 2 6 2 3" xfId="22916"/>
    <cellStyle name="Обычный 4 4 2 2 6 3" xfId="10243"/>
    <cellStyle name="Обычный 4 4 2 2 6 3 2" xfId="27140"/>
    <cellStyle name="Обычный 4 4 2 2 6 4" xfId="18692"/>
    <cellStyle name="Обычный 4 4 2 2 7" xfId="3203"/>
    <cellStyle name="Обычный 4 4 2 2 7 2" xfId="7427"/>
    <cellStyle name="Обычный 4 4 2 2 7 2 2" xfId="15875"/>
    <cellStyle name="Обычный 4 4 2 2 7 2 2 2" xfId="32772"/>
    <cellStyle name="Обычный 4 4 2 2 7 2 3" xfId="24324"/>
    <cellStyle name="Обычный 4 4 2 2 7 3" xfId="11651"/>
    <cellStyle name="Обычный 4 4 2 2 7 3 2" xfId="28548"/>
    <cellStyle name="Обычный 4 4 2 2 7 4" xfId="20100"/>
    <cellStyle name="Обычный 4 4 2 2 8" xfId="4611"/>
    <cellStyle name="Обычный 4 4 2 2 8 2" xfId="13059"/>
    <cellStyle name="Обычный 4 4 2 2 8 2 2" xfId="29956"/>
    <cellStyle name="Обычный 4 4 2 2 8 3" xfId="21508"/>
    <cellStyle name="Обычный 4 4 2 2 9" xfId="8835"/>
    <cellStyle name="Обычный 4 4 2 2 9 2" xfId="25732"/>
    <cellStyle name="Обычный 4 4 2 3" xfId="315"/>
    <cellStyle name="Обычный 4 4 2 3 10" xfId="34185"/>
    <cellStyle name="Обычный 4 4 2 3 2" xfId="316"/>
    <cellStyle name="Обычный 4 4 2 3 2 2" xfId="716"/>
    <cellStyle name="Обычный 4 4 2 3 2 2 2" xfId="1447"/>
    <cellStyle name="Обычный 4 4 2 3 2 2 2 2" xfId="2856"/>
    <cellStyle name="Обычный 4 4 2 3 2 2 2 2 2" xfId="7080"/>
    <cellStyle name="Обычный 4 4 2 3 2 2 2 2 2 2" xfId="15528"/>
    <cellStyle name="Обычный 4 4 2 3 2 2 2 2 2 2 2" xfId="32425"/>
    <cellStyle name="Обычный 4 4 2 3 2 2 2 2 2 3" xfId="23977"/>
    <cellStyle name="Обычный 4 4 2 3 2 2 2 2 3" xfId="11304"/>
    <cellStyle name="Обычный 4 4 2 3 2 2 2 2 3 2" xfId="28201"/>
    <cellStyle name="Обычный 4 4 2 3 2 2 2 2 4" xfId="19753"/>
    <cellStyle name="Обычный 4 4 2 3 2 2 2 3" xfId="4264"/>
    <cellStyle name="Обычный 4 4 2 3 2 2 2 3 2" xfId="8488"/>
    <cellStyle name="Обычный 4 4 2 3 2 2 2 3 2 2" xfId="16936"/>
    <cellStyle name="Обычный 4 4 2 3 2 2 2 3 2 2 2" xfId="33833"/>
    <cellStyle name="Обычный 4 4 2 3 2 2 2 3 2 3" xfId="25385"/>
    <cellStyle name="Обычный 4 4 2 3 2 2 2 3 3" xfId="12712"/>
    <cellStyle name="Обычный 4 4 2 3 2 2 2 3 3 2" xfId="29609"/>
    <cellStyle name="Обычный 4 4 2 3 2 2 2 3 4" xfId="21161"/>
    <cellStyle name="Обычный 4 4 2 3 2 2 2 4" xfId="5672"/>
    <cellStyle name="Обычный 4 4 2 3 2 2 2 4 2" xfId="14120"/>
    <cellStyle name="Обычный 4 4 2 3 2 2 2 4 2 2" xfId="31017"/>
    <cellStyle name="Обычный 4 4 2 3 2 2 2 4 3" xfId="22569"/>
    <cellStyle name="Обычный 4 4 2 3 2 2 2 5" xfId="9896"/>
    <cellStyle name="Обычный 4 4 2 3 2 2 2 5 2" xfId="26793"/>
    <cellStyle name="Обычный 4 4 2 3 2 2 2 6" xfId="18345"/>
    <cellStyle name="Обычный 4 4 2 3 2 2 3" xfId="2152"/>
    <cellStyle name="Обычный 4 4 2 3 2 2 3 2" xfId="6376"/>
    <cellStyle name="Обычный 4 4 2 3 2 2 3 2 2" xfId="14824"/>
    <cellStyle name="Обычный 4 4 2 3 2 2 3 2 2 2" xfId="31721"/>
    <cellStyle name="Обычный 4 4 2 3 2 2 3 2 3" xfId="23273"/>
    <cellStyle name="Обычный 4 4 2 3 2 2 3 3" xfId="10600"/>
    <cellStyle name="Обычный 4 4 2 3 2 2 3 3 2" xfId="27497"/>
    <cellStyle name="Обычный 4 4 2 3 2 2 3 4" xfId="19049"/>
    <cellStyle name="Обычный 4 4 2 3 2 2 4" xfId="3560"/>
    <cellStyle name="Обычный 4 4 2 3 2 2 4 2" xfId="7784"/>
    <cellStyle name="Обычный 4 4 2 3 2 2 4 2 2" xfId="16232"/>
    <cellStyle name="Обычный 4 4 2 3 2 2 4 2 2 2" xfId="33129"/>
    <cellStyle name="Обычный 4 4 2 3 2 2 4 2 3" xfId="24681"/>
    <cellStyle name="Обычный 4 4 2 3 2 2 4 3" xfId="12008"/>
    <cellStyle name="Обычный 4 4 2 3 2 2 4 3 2" xfId="28905"/>
    <cellStyle name="Обычный 4 4 2 3 2 2 4 4" xfId="20457"/>
    <cellStyle name="Обычный 4 4 2 3 2 2 5" xfId="4968"/>
    <cellStyle name="Обычный 4 4 2 3 2 2 5 2" xfId="13416"/>
    <cellStyle name="Обычный 4 4 2 3 2 2 5 2 2" xfId="30313"/>
    <cellStyle name="Обычный 4 4 2 3 2 2 5 3" xfId="21865"/>
    <cellStyle name="Обычный 4 4 2 3 2 2 6" xfId="9192"/>
    <cellStyle name="Обычный 4 4 2 3 2 2 6 2" xfId="26089"/>
    <cellStyle name="Обычный 4 4 2 3 2 2 7" xfId="17641"/>
    <cellStyle name="Обычный 4 4 2 3 2 2 8" xfId="34538"/>
    <cellStyle name="Обычный 4 4 2 3 2 3" xfId="1095"/>
    <cellStyle name="Обычный 4 4 2 3 2 3 2" xfId="2504"/>
    <cellStyle name="Обычный 4 4 2 3 2 3 2 2" xfId="6728"/>
    <cellStyle name="Обычный 4 4 2 3 2 3 2 2 2" xfId="15176"/>
    <cellStyle name="Обычный 4 4 2 3 2 3 2 2 2 2" xfId="32073"/>
    <cellStyle name="Обычный 4 4 2 3 2 3 2 2 3" xfId="23625"/>
    <cellStyle name="Обычный 4 4 2 3 2 3 2 3" xfId="10952"/>
    <cellStyle name="Обычный 4 4 2 3 2 3 2 3 2" xfId="27849"/>
    <cellStyle name="Обычный 4 4 2 3 2 3 2 4" xfId="19401"/>
    <cellStyle name="Обычный 4 4 2 3 2 3 3" xfId="3912"/>
    <cellStyle name="Обычный 4 4 2 3 2 3 3 2" xfId="8136"/>
    <cellStyle name="Обычный 4 4 2 3 2 3 3 2 2" xfId="16584"/>
    <cellStyle name="Обычный 4 4 2 3 2 3 3 2 2 2" xfId="33481"/>
    <cellStyle name="Обычный 4 4 2 3 2 3 3 2 3" xfId="25033"/>
    <cellStyle name="Обычный 4 4 2 3 2 3 3 3" xfId="12360"/>
    <cellStyle name="Обычный 4 4 2 3 2 3 3 3 2" xfId="29257"/>
    <cellStyle name="Обычный 4 4 2 3 2 3 3 4" xfId="20809"/>
    <cellStyle name="Обычный 4 4 2 3 2 3 4" xfId="5320"/>
    <cellStyle name="Обычный 4 4 2 3 2 3 4 2" xfId="13768"/>
    <cellStyle name="Обычный 4 4 2 3 2 3 4 2 2" xfId="30665"/>
    <cellStyle name="Обычный 4 4 2 3 2 3 4 3" xfId="22217"/>
    <cellStyle name="Обычный 4 4 2 3 2 3 5" xfId="9544"/>
    <cellStyle name="Обычный 4 4 2 3 2 3 5 2" xfId="26441"/>
    <cellStyle name="Обычный 4 4 2 3 2 3 6" xfId="17993"/>
    <cellStyle name="Обычный 4 4 2 3 2 4" xfId="1800"/>
    <cellStyle name="Обычный 4 4 2 3 2 4 2" xfId="6024"/>
    <cellStyle name="Обычный 4 4 2 3 2 4 2 2" xfId="14472"/>
    <cellStyle name="Обычный 4 4 2 3 2 4 2 2 2" xfId="31369"/>
    <cellStyle name="Обычный 4 4 2 3 2 4 2 3" xfId="22921"/>
    <cellStyle name="Обычный 4 4 2 3 2 4 3" xfId="10248"/>
    <cellStyle name="Обычный 4 4 2 3 2 4 3 2" xfId="27145"/>
    <cellStyle name="Обычный 4 4 2 3 2 4 4" xfId="18697"/>
    <cellStyle name="Обычный 4 4 2 3 2 5" xfId="3208"/>
    <cellStyle name="Обычный 4 4 2 3 2 5 2" xfId="7432"/>
    <cellStyle name="Обычный 4 4 2 3 2 5 2 2" xfId="15880"/>
    <cellStyle name="Обычный 4 4 2 3 2 5 2 2 2" xfId="32777"/>
    <cellStyle name="Обычный 4 4 2 3 2 5 2 3" xfId="24329"/>
    <cellStyle name="Обычный 4 4 2 3 2 5 3" xfId="11656"/>
    <cellStyle name="Обычный 4 4 2 3 2 5 3 2" xfId="28553"/>
    <cellStyle name="Обычный 4 4 2 3 2 5 4" xfId="20105"/>
    <cellStyle name="Обычный 4 4 2 3 2 6" xfId="4616"/>
    <cellStyle name="Обычный 4 4 2 3 2 6 2" xfId="13064"/>
    <cellStyle name="Обычный 4 4 2 3 2 6 2 2" xfId="29961"/>
    <cellStyle name="Обычный 4 4 2 3 2 6 3" xfId="21513"/>
    <cellStyle name="Обычный 4 4 2 3 2 7" xfId="8840"/>
    <cellStyle name="Обычный 4 4 2 3 2 7 2" xfId="25737"/>
    <cellStyle name="Обычный 4 4 2 3 2 8" xfId="17289"/>
    <cellStyle name="Обычный 4 4 2 3 2 9" xfId="34186"/>
    <cellStyle name="Обычный 4 4 2 3 3" xfId="715"/>
    <cellStyle name="Обычный 4 4 2 3 3 2" xfId="1446"/>
    <cellStyle name="Обычный 4 4 2 3 3 2 2" xfId="2855"/>
    <cellStyle name="Обычный 4 4 2 3 3 2 2 2" xfId="7079"/>
    <cellStyle name="Обычный 4 4 2 3 3 2 2 2 2" xfId="15527"/>
    <cellStyle name="Обычный 4 4 2 3 3 2 2 2 2 2" xfId="32424"/>
    <cellStyle name="Обычный 4 4 2 3 3 2 2 2 3" xfId="23976"/>
    <cellStyle name="Обычный 4 4 2 3 3 2 2 3" xfId="11303"/>
    <cellStyle name="Обычный 4 4 2 3 3 2 2 3 2" xfId="28200"/>
    <cellStyle name="Обычный 4 4 2 3 3 2 2 4" xfId="19752"/>
    <cellStyle name="Обычный 4 4 2 3 3 2 3" xfId="4263"/>
    <cellStyle name="Обычный 4 4 2 3 3 2 3 2" xfId="8487"/>
    <cellStyle name="Обычный 4 4 2 3 3 2 3 2 2" xfId="16935"/>
    <cellStyle name="Обычный 4 4 2 3 3 2 3 2 2 2" xfId="33832"/>
    <cellStyle name="Обычный 4 4 2 3 3 2 3 2 3" xfId="25384"/>
    <cellStyle name="Обычный 4 4 2 3 3 2 3 3" xfId="12711"/>
    <cellStyle name="Обычный 4 4 2 3 3 2 3 3 2" xfId="29608"/>
    <cellStyle name="Обычный 4 4 2 3 3 2 3 4" xfId="21160"/>
    <cellStyle name="Обычный 4 4 2 3 3 2 4" xfId="5671"/>
    <cellStyle name="Обычный 4 4 2 3 3 2 4 2" xfId="14119"/>
    <cellStyle name="Обычный 4 4 2 3 3 2 4 2 2" xfId="31016"/>
    <cellStyle name="Обычный 4 4 2 3 3 2 4 3" xfId="22568"/>
    <cellStyle name="Обычный 4 4 2 3 3 2 5" xfId="9895"/>
    <cellStyle name="Обычный 4 4 2 3 3 2 5 2" xfId="26792"/>
    <cellStyle name="Обычный 4 4 2 3 3 2 6" xfId="18344"/>
    <cellStyle name="Обычный 4 4 2 3 3 3" xfId="2151"/>
    <cellStyle name="Обычный 4 4 2 3 3 3 2" xfId="6375"/>
    <cellStyle name="Обычный 4 4 2 3 3 3 2 2" xfId="14823"/>
    <cellStyle name="Обычный 4 4 2 3 3 3 2 2 2" xfId="31720"/>
    <cellStyle name="Обычный 4 4 2 3 3 3 2 3" xfId="23272"/>
    <cellStyle name="Обычный 4 4 2 3 3 3 3" xfId="10599"/>
    <cellStyle name="Обычный 4 4 2 3 3 3 3 2" xfId="27496"/>
    <cellStyle name="Обычный 4 4 2 3 3 3 4" xfId="19048"/>
    <cellStyle name="Обычный 4 4 2 3 3 4" xfId="3559"/>
    <cellStyle name="Обычный 4 4 2 3 3 4 2" xfId="7783"/>
    <cellStyle name="Обычный 4 4 2 3 3 4 2 2" xfId="16231"/>
    <cellStyle name="Обычный 4 4 2 3 3 4 2 2 2" xfId="33128"/>
    <cellStyle name="Обычный 4 4 2 3 3 4 2 3" xfId="24680"/>
    <cellStyle name="Обычный 4 4 2 3 3 4 3" xfId="12007"/>
    <cellStyle name="Обычный 4 4 2 3 3 4 3 2" xfId="28904"/>
    <cellStyle name="Обычный 4 4 2 3 3 4 4" xfId="20456"/>
    <cellStyle name="Обычный 4 4 2 3 3 5" xfId="4967"/>
    <cellStyle name="Обычный 4 4 2 3 3 5 2" xfId="13415"/>
    <cellStyle name="Обычный 4 4 2 3 3 5 2 2" xfId="30312"/>
    <cellStyle name="Обычный 4 4 2 3 3 5 3" xfId="21864"/>
    <cellStyle name="Обычный 4 4 2 3 3 6" xfId="9191"/>
    <cellStyle name="Обычный 4 4 2 3 3 6 2" xfId="26088"/>
    <cellStyle name="Обычный 4 4 2 3 3 7" xfId="17640"/>
    <cellStyle name="Обычный 4 4 2 3 3 8" xfId="34537"/>
    <cellStyle name="Обычный 4 4 2 3 4" xfId="1094"/>
    <cellStyle name="Обычный 4 4 2 3 4 2" xfId="2503"/>
    <cellStyle name="Обычный 4 4 2 3 4 2 2" xfId="6727"/>
    <cellStyle name="Обычный 4 4 2 3 4 2 2 2" xfId="15175"/>
    <cellStyle name="Обычный 4 4 2 3 4 2 2 2 2" xfId="32072"/>
    <cellStyle name="Обычный 4 4 2 3 4 2 2 3" xfId="23624"/>
    <cellStyle name="Обычный 4 4 2 3 4 2 3" xfId="10951"/>
    <cellStyle name="Обычный 4 4 2 3 4 2 3 2" xfId="27848"/>
    <cellStyle name="Обычный 4 4 2 3 4 2 4" xfId="19400"/>
    <cellStyle name="Обычный 4 4 2 3 4 3" xfId="3911"/>
    <cellStyle name="Обычный 4 4 2 3 4 3 2" xfId="8135"/>
    <cellStyle name="Обычный 4 4 2 3 4 3 2 2" xfId="16583"/>
    <cellStyle name="Обычный 4 4 2 3 4 3 2 2 2" xfId="33480"/>
    <cellStyle name="Обычный 4 4 2 3 4 3 2 3" xfId="25032"/>
    <cellStyle name="Обычный 4 4 2 3 4 3 3" xfId="12359"/>
    <cellStyle name="Обычный 4 4 2 3 4 3 3 2" xfId="29256"/>
    <cellStyle name="Обычный 4 4 2 3 4 3 4" xfId="20808"/>
    <cellStyle name="Обычный 4 4 2 3 4 4" xfId="5319"/>
    <cellStyle name="Обычный 4 4 2 3 4 4 2" xfId="13767"/>
    <cellStyle name="Обычный 4 4 2 3 4 4 2 2" xfId="30664"/>
    <cellStyle name="Обычный 4 4 2 3 4 4 3" xfId="22216"/>
    <cellStyle name="Обычный 4 4 2 3 4 5" xfId="9543"/>
    <cellStyle name="Обычный 4 4 2 3 4 5 2" xfId="26440"/>
    <cellStyle name="Обычный 4 4 2 3 4 6" xfId="17992"/>
    <cellStyle name="Обычный 4 4 2 3 5" xfId="1799"/>
    <cellStyle name="Обычный 4 4 2 3 5 2" xfId="6023"/>
    <cellStyle name="Обычный 4 4 2 3 5 2 2" xfId="14471"/>
    <cellStyle name="Обычный 4 4 2 3 5 2 2 2" xfId="31368"/>
    <cellStyle name="Обычный 4 4 2 3 5 2 3" xfId="22920"/>
    <cellStyle name="Обычный 4 4 2 3 5 3" xfId="10247"/>
    <cellStyle name="Обычный 4 4 2 3 5 3 2" xfId="27144"/>
    <cellStyle name="Обычный 4 4 2 3 5 4" xfId="18696"/>
    <cellStyle name="Обычный 4 4 2 3 6" xfId="3207"/>
    <cellStyle name="Обычный 4 4 2 3 6 2" xfId="7431"/>
    <cellStyle name="Обычный 4 4 2 3 6 2 2" xfId="15879"/>
    <cellStyle name="Обычный 4 4 2 3 6 2 2 2" xfId="32776"/>
    <cellStyle name="Обычный 4 4 2 3 6 2 3" xfId="24328"/>
    <cellStyle name="Обычный 4 4 2 3 6 3" xfId="11655"/>
    <cellStyle name="Обычный 4 4 2 3 6 3 2" xfId="28552"/>
    <cellStyle name="Обычный 4 4 2 3 6 4" xfId="20104"/>
    <cellStyle name="Обычный 4 4 2 3 7" xfId="4615"/>
    <cellStyle name="Обычный 4 4 2 3 7 2" xfId="13063"/>
    <cellStyle name="Обычный 4 4 2 3 7 2 2" xfId="29960"/>
    <cellStyle name="Обычный 4 4 2 3 7 3" xfId="21512"/>
    <cellStyle name="Обычный 4 4 2 3 8" xfId="8839"/>
    <cellStyle name="Обычный 4 4 2 3 8 2" xfId="25736"/>
    <cellStyle name="Обычный 4 4 2 3 9" xfId="17288"/>
    <cellStyle name="Обычный 4 4 2 4" xfId="317"/>
    <cellStyle name="Обычный 4 4 2 4 2" xfId="717"/>
    <cellStyle name="Обычный 4 4 2 4 2 2" xfId="1448"/>
    <cellStyle name="Обычный 4 4 2 4 2 2 2" xfId="2857"/>
    <cellStyle name="Обычный 4 4 2 4 2 2 2 2" xfId="7081"/>
    <cellStyle name="Обычный 4 4 2 4 2 2 2 2 2" xfId="15529"/>
    <cellStyle name="Обычный 4 4 2 4 2 2 2 2 2 2" xfId="32426"/>
    <cellStyle name="Обычный 4 4 2 4 2 2 2 2 3" xfId="23978"/>
    <cellStyle name="Обычный 4 4 2 4 2 2 2 3" xfId="11305"/>
    <cellStyle name="Обычный 4 4 2 4 2 2 2 3 2" xfId="28202"/>
    <cellStyle name="Обычный 4 4 2 4 2 2 2 4" xfId="19754"/>
    <cellStyle name="Обычный 4 4 2 4 2 2 3" xfId="4265"/>
    <cellStyle name="Обычный 4 4 2 4 2 2 3 2" xfId="8489"/>
    <cellStyle name="Обычный 4 4 2 4 2 2 3 2 2" xfId="16937"/>
    <cellStyle name="Обычный 4 4 2 4 2 2 3 2 2 2" xfId="33834"/>
    <cellStyle name="Обычный 4 4 2 4 2 2 3 2 3" xfId="25386"/>
    <cellStyle name="Обычный 4 4 2 4 2 2 3 3" xfId="12713"/>
    <cellStyle name="Обычный 4 4 2 4 2 2 3 3 2" xfId="29610"/>
    <cellStyle name="Обычный 4 4 2 4 2 2 3 4" xfId="21162"/>
    <cellStyle name="Обычный 4 4 2 4 2 2 4" xfId="5673"/>
    <cellStyle name="Обычный 4 4 2 4 2 2 4 2" xfId="14121"/>
    <cellStyle name="Обычный 4 4 2 4 2 2 4 2 2" xfId="31018"/>
    <cellStyle name="Обычный 4 4 2 4 2 2 4 3" xfId="22570"/>
    <cellStyle name="Обычный 4 4 2 4 2 2 5" xfId="9897"/>
    <cellStyle name="Обычный 4 4 2 4 2 2 5 2" xfId="26794"/>
    <cellStyle name="Обычный 4 4 2 4 2 2 6" xfId="18346"/>
    <cellStyle name="Обычный 4 4 2 4 2 3" xfId="2153"/>
    <cellStyle name="Обычный 4 4 2 4 2 3 2" xfId="6377"/>
    <cellStyle name="Обычный 4 4 2 4 2 3 2 2" xfId="14825"/>
    <cellStyle name="Обычный 4 4 2 4 2 3 2 2 2" xfId="31722"/>
    <cellStyle name="Обычный 4 4 2 4 2 3 2 3" xfId="23274"/>
    <cellStyle name="Обычный 4 4 2 4 2 3 3" xfId="10601"/>
    <cellStyle name="Обычный 4 4 2 4 2 3 3 2" xfId="27498"/>
    <cellStyle name="Обычный 4 4 2 4 2 3 4" xfId="19050"/>
    <cellStyle name="Обычный 4 4 2 4 2 4" xfId="3561"/>
    <cellStyle name="Обычный 4 4 2 4 2 4 2" xfId="7785"/>
    <cellStyle name="Обычный 4 4 2 4 2 4 2 2" xfId="16233"/>
    <cellStyle name="Обычный 4 4 2 4 2 4 2 2 2" xfId="33130"/>
    <cellStyle name="Обычный 4 4 2 4 2 4 2 3" xfId="24682"/>
    <cellStyle name="Обычный 4 4 2 4 2 4 3" xfId="12009"/>
    <cellStyle name="Обычный 4 4 2 4 2 4 3 2" xfId="28906"/>
    <cellStyle name="Обычный 4 4 2 4 2 4 4" xfId="20458"/>
    <cellStyle name="Обычный 4 4 2 4 2 5" xfId="4969"/>
    <cellStyle name="Обычный 4 4 2 4 2 5 2" xfId="13417"/>
    <cellStyle name="Обычный 4 4 2 4 2 5 2 2" xfId="30314"/>
    <cellStyle name="Обычный 4 4 2 4 2 5 3" xfId="21866"/>
    <cellStyle name="Обычный 4 4 2 4 2 6" xfId="9193"/>
    <cellStyle name="Обычный 4 4 2 4 2 6 2" xfId="26090"/>
    <cellStyle name="Обычный 4 4 2 4 2 7" xfId="17642"/>
    <cellStyle name="Обычный 4 4 2 4 2 8" xfId="34539"/>
    <cellStyle name="Обычный 4 4 2 4 3" xfId="1096"/>
    <cellStyle name="Обычный 4 4 2 4 3 2" xfId="2505"/>
    <cellStyle name="Обычный 4 4 2 4 3 2 2" xfId="6729"/>
    <cellStyle name="Обычный 4 4 2 4 3 2 2 2" xfId="15177"/>
    <cellStyle name="Обычный 4 4 2 4 3 2 2 2 2" xfId="32074"/>
    <cellStyle name="Обычный 4 4 2 4 3 2 2 3" xfId="23626"/>
    <cellStyle name="Обычный 4 4 2 4 3 2 3" xfId="10953"/>
    <cellStyle name="Обычный 4 4 2 4 3 2 3 2" xfId="27850"/>
    <cellStyle name="Обычный 4 4 2 4 3 2 4" xfId="19402"/>
    <cellStyle name="Обычный 4 4 2 4 3 3" xfId="3913"/>
    <cellStyle name="Обычный 4 4 2 4 3 3 2" xfId="8137"/>
    <cellStyle name="Обычный 4 4 2 4 3 3 2 2" xfId="16585"/>
    <cellStyle name="Обычный 4 4 2 4 3 3 2 2 2" xfId="33482"/>
    <cellStyle name="Обычный 4 4 2 4 3 3 2 3" xfId="25034"/>
    <cellStyle name="Обычный 4 4 2 4 3 3 3" xfId="12361"/>
    <cellStyle name="Обычный 4 4 2 4 3 3 3 2" xfId="29258"/>
    <cellStyle name="Обычный 4 4 2 4 3 3 4" xfId="20810"/>
    <cellStyle name="Обычный 4 4 2 4 3 4" xfId="5321"/>
    <cellStyle name="Обычный 4 4 2 4 3 4 2" xfId="13769"/>
    <cellStyle name="Обычный 4 4 2 4 3 4 2 2" xfId="30666"/>
    <cellStyle name="Обычный 4 4 2 4 3 4 3" xfId="22218"/>
    <cellStyle name="Обычный 4 4 2 4 3 5" xfId="9545"/>
    <cellStyle name="Обычный 4 4 2 4 3 5 2" xfId="26442"/>
    <cellStyle name="Обычный 4 4 2 4 3 6" xfId="17994"/>
    <cellStyle name="Обычный 4 4 2 4 4" xfId="1801"/>
    <cellStyle name="Обычный 4 4 2 4 4 2" xfId="6025"/>
    <cellStyle name="Обычный 4 4 2 4 4 2 2" xfId="14473"/>
    <cellStyle name="Обычный 4 4 2 4 4 2 2 2" xfId="31370"/>
    <cellStyle name="Обычный 4 4 2 4 4 2 3" xfId="22922"/>
    <cellStyle name="Обычный 4 4 2 4 4 3" xfId="10249"/>
    <cellStyle name="Обычный 4 4 2 4 4 3 2" xfId="27146"/>
    <cellStyle name="Обычный 4 4 2 4 4 4" xfId="18698"/>
    <cellStyle name="Обычный 4 4 2 4 5" xfId="3209"/>
    <cellStyle name="Обычный 4 4 2 4 5 2" xfId="7433"/>
    <cellStyle name="Обычный 4 4 2 4 5 2 2" xfId="15881"/>
    <cellStyle name="Обычный 4 4 2 4 5 2 2 2" xfId="32778"/>
    <cellStyle name="Обычный 4 4 2 4 5 2 3" xfId="24330"/>
    <cellStyle name="Обычный 4 4 2 4 5 3" xfId="11657"/>
    <cellStyle name="Обычный 4 4 2 4 5 3 2" xfId="28554"/>
    <cellStyle name="Обычный 4 4 2 4 5 4" xfId="20106"/>
    <cellStyle name="Обычный 4 4 2 4 6" xfId="4617"/>
    <cellStyle name="Обычный 4 4 2 4 6 2" xfId="13065"/>
    <cellStyle name="Обычный 4 4 2 4 6 2 2" xfId="29962"/>
    <cellStyle name="Обычный 4 4 2 4 6 3" xfId="21514"/>
    <cellStyle name="Обычный 4 4 2 4 7" xfId="8841"/>
    <cellStyle name="Обычный 4 4 2 4 7 2" xfId="25738"/>
    <cellStyle name="Обычный 4 4 2 4 8" xfId="17290"/>
    <cellStyle name="Обычный 4 4 2 4 9" xfId="34187"/>
    <cellStyle name="Обычный 4 4 2 5" xfId="710"/>
    <cellStyle name="Обычный 4 4 2 5 2" xfId="1441"/>
    <cellStyle name="Обычный 4 4 2 5 2 2" xfId="2850"/>
    <cellStyle name="Обычный 4 4 2 5 2 2 2" xfId="7074"/>
    <cellStyle name="Обычный 4 4 2 5 2 2 2 2" xfId="15522"/>
    <cellStyle name="Обычный 4 4 2 5 2 2 2 2 2" xfId="32419"/>
    <cellStyle name="Обычный 4 4 2 5 2 2 2 3" xfId="23971"/>
    <cellStyle name="Обычный 4 4 2 5 2 2 3" xfId="11298"/>
    <cellStyle name="Обычный 4 4 2 5 2 2 3 2" xfId="28195"/>
    <cellStyle name="Обычный 4 4 2 5 2 2 4" xfId="19747"/>
    <cellStyle name="Обычный 4 4 2 5 2 3" xfId="4258"/>
    <cellStyle name="Обычный 4 4 2 5 2 3 2" xfId="8482"/>
    <cellStyle name="Обычный 4 4 2 5 2 3 2 2" xfId="16930"/>
    <cellStyle name="Обычный 4 4 2 5 2 3 2 2 2" xfId="33827"/>
    <cellStyle name="Обычный 4 4 2 5 2 3 2 3" xfId="25379"/>
    <cellStyle name="Обычный 4 4 2 5 2 3 3" xfId="12706"/>
    <cellStyle name="Обычный 4 4 2 5 2 3 3 2" xfId="29603"/>
    <cellStyle name="Обычный 4 4 2 5 2 3 4" xfId="21155"/>
    <cellStyle name="Обычный 4 4 2 5 2 4" xfId="5666"/>
    <cellStyle name="Обычный 4 4 2 5 2 4 2" xfId="14114"/>
    <cellStyle name="Обычный 4 4 2 5 2 4 2 2" xfId="31011"/>
    <cellStyle name="Обычный 4 4 2 5 2 4 3" xfId="22563"/>
    <cellStyle name="Обычный 4 4 2 5 2 5" xfId="9890"/>
    <cellStyle name="Обычный 4 4 2 5 2 5 2" xfId="26787"/>
    <cellStyle name="Обычный 4 4 2 5 2 6" xfId="18339"/>
    <cellStyle name="Обычный 4 4 2 5 3" xfId="2146"/>
    <cellStyle name="Обычный 4 4 2 5 3 2" xfId="6370"/>
    <cellStyle name="Обычный 4 4 2 5 3 2 2" xfId="14818"/>
    <cellStyle name="Обычный 4 4 2 5 3 2 2 2" xfId="31715"/>
    <cellStyle name="Обычный 4 4 2 5 3 2 3" xfId="23267"/>
    <cellStyle name="Обычный 4 4 2 5 3 3" xfId="10594"/>
    <cellStyle name="Обычный 4 4 2 5 3 3 2" xfId="27491"/>
    <cellStyle name="Обычный 4 4 2 5 3 4" xfId="19043"/>
    <cellStyle name="Обычный 4 4 2 5 4" xfId="3554"/>
    <cellStyle name="Обычный 4 4 2 5 4 2" xfId="7778"/>
    <cellStyle name="Обычный 4 4 2 5 4 2 2" xfId="16226"/>
    <cellStyle name="Обычный 4 4 2 5 4 2 2 2" xfId="33123"/>
    <cellStyle name="Обычный 4 4 2 5 4 2 3" xfId="24675"/>
    <cellStyle name="Обычный 4 4 2 5 4 3" xfId="12002"/>
    <cellStyle name="Обычный 4 4 2 5 4 3 2" xfId="28899"/>
    <cellStyle name="Обычный 4 4 2 5 4 4" xfId="20451"/>
    <cellStyle name="Обычный 4 4 2 5 5" xfId="4962"/>
    <cellStyle name="Обычный 4 4 2 5 5 2" xfId="13410"/>
    <cellStyle name="Обычный 4 4 2 5 5 2 2" xfId="30307"/>
    <cellStyle name="Обычный 4 4 2 5 5 3" xfId="21859"/>
    <cellStyle name="Обычный 4 4 2 5 6" xfId="9186"/>
    <cellStyle name="Обычный 4 4 2 5 6 2" xfId="26083"/>
    <cellStyle name="Обычный 4 4 2 5 7" xfId="17635"/>
    <cellStyle name="Обычный 4 4 2 5 8" xfId="34532"/>
    <cellStyle name="Обычный 4 4 2 6" xfId="1089"/>
    <cellStyle name="Обычный 4 4 2 6 2" xfId="2498"/>
    <cellStyle name="Обычный 4 4 2 6 2 2" xfId="6722"/>
    <cellStyle name="Обычный 4 4 2 6 2 2 2" xfId="15170"/>
    <cellStyle name="Обычный 4 4 2 6 2 2 2 2" xfId="32067"/>
    <cellStyle name="Обычный 4 4 2 6 2 2 3" xfId="23619"/>
    <cellStyle name="Обычный 4 4 2 6 2 3" xfId="10946"/>
    <cellStyle name="Обычный 4 4 2 6 2 3 2" xfId="27843"/>
    <cellStyle name="Обычный 4 4 2 6 2 4" xfId="19395"/>
    <cellStyle name="Обычный 4 4 2 6 3" xfId="3906"/>
    <cellStyle name="Обычный 4 4 2 6 3 2" xfId="8130"/>
    <cellStyle name="Обычный 4 4 2 6 3 2 2" xfId="16578"/>
    <cellStyle name="Обычный 4 4 2 6 3 2 2 2" xfId="33475"/>
    <cellStyle name="Обычный 4 4 2 6 3 2 3" xfId="25027"/>
    <cellStyle name="Обычный 4 4 2 6 3 3" xfId="12354"/>
    <cellStyle name="Обычный 4 4 2 6 3 3 2" xfId="29251"/>
    <cellStyle name="Обычный 4 4 2 6 3 4" xfId="20803"/>
    <cellStyle name="Обычный 4 4 2 6 4" xfId="5314"/>
    <cellStyle name="Обычный 4 4 2 6 4 2" xfId="13762"/>
    <cellStyle name="Обычный 4 4 2 6 4 2 2" xfId="30659"/>
    <cellStyle name="Обычный 4 4 2 6 4 3" xfId="22211"/>
    <cellStyle name="Обычный 4 4 2 6 5" xfId="9538"/>
    <cellStyle name="Обычный 4 4 2 6 5 2" xfId="26435"/>
    <cellStyle name="Обычный 4 4 2 6 6" xfId="17987"/>
    <cellStyle name="Обычный 4 4 2 7" xfId="1794"/>
    <cellStyle name="Обычный 4 4 2 7 2" xfId="6018"/>
    <cellStyle name="Обычный 4 4 2 7 2 2" xfId="14466"/>
    <cellStyle name="Обычный 4 4 2 7 2 2 2" xfId="31363"/>
    <cellStyle name="Обычный 4 4 2 7 2 3" xfId="22915"/>
    <cellStyle name="Обычный 4 4 2 7 3" xfId="10242"/>
    <cellStyle name="Обычный 4 4 2 7 3 2" xfId="27139"/>
    <cellStyle name="Обычный 4 4 2 7 4" xfId="18691"/>
    <cellStyle name="Обычный 4 4 2 8" xfId="3202"/>
    <cellStyle name="Обычный 4 4 2 8 2" xfId="7426"/>
    <cellStyle name="Обычный 4 4 2 8 2 2" xfId="15874"/>
    <cellStyle name="Обычный 4 4 2 8 2 2 2" xfId="32771"/>
    <cellStyle name="Обычный 4 4 2 8 2 3" xfId="24323"/>
    <cellStyle name="Обычный 4 4 2 8 3" xfId="11650"/>
    <cellStyle name="Обычный 4 4 2 8 3 2" xfId="28547"/>
    <cellStyle name="Обычный 4 4 2 8 4" xfId="20099"/>
    <cellStyle name="Обычный 4 4 2 9" xfId="4610"/>
    <cellStyle name="Обычный 4 4 2 9 2" xfId="13058"/>
    <cellStyle name="Обычный 4 4 2 9 2 2" xfId="29955"/>
    <cellStyle name="Обычный 4 4 2 9 3" xfId="21507"/>
    <cellStyle name="Обычный 4 4 3" xfId="318"/>
    <cellStyle name="Обычный 4 4 3 10" xfId="17291"/>
    <cellStyle name="Обычный 4 4 3 11" xfId="34188"/>
    <cellStyle name="Обычный 4 4 3 2" xfId="319"/>
    <cellStyle name="Обычный 4 4 3 2 10" xfId="34189"/>
    <cellStyle name="Обычный 4 4 3 2 2" xfId="320"/>
    <cellStyle name="Обычный 4 4 3 2 2 2" xfId="720"/>
    <cellStyle name="Обычный 4 4 3 2 2 2 2" xfId="1451"/>
    <cellStyle name="Обычный 4 4 3 2 2 2 2 2" xfId="2860"/>
    <cellStyle name="Обычный 4 4 3 2 2 2 2 2 2" xfId="7084"/>
    <cellStyle name="Обычный 4 4 3 2 2 2 2 2 2 2" xfId="15532"/>
    <cellStyle name="Обычный 4 4 3 2 2 2 2 2 2 2 2" xfId="32429"/>
    <cellStyle name="Обычный 4 4 3 2 2 2 2 2 2 3" xfId="23981"/>
    <cellStyle name="Обычный 4 4 3 2 2 2 2 2 3" xfId="11308"/>
    <cellStyle name="Обычный 4 4 3 2 2 2 2 2 3 2" xfId="28205"/>
    <cellStyle name="Обычный 4 4 3 2 2 2 2 2 4" xfId="19757"/>
    <cellStyle name="Обычный 4 4 3 2 2 2 2 3" xfId="4268"/>
    <cellStyle name="Обычный 4 4 3 2 2 2 2 3 2" xfId="8492"/>
    <cellStyle name="Обычный 4 4 3 2 2 2 2 3 2 2" xfId="16940"/>
    <cellStyle name="Обычный 4 4 3 2 2 2 2 3 2 2 2" xfId="33837"/>
    <cellStyle name="Обычный 4 4 3 2 2 2 2 3 2 3" xfId="25389"/>
    <cellStyle name="Обычный 4 4 3 2 2 2 2 3 3" xfId="12716"/>
    <cellStyle name="Обычный 4 4 3 2 2 2 2 3 3 2" xfId="29613"/>
    <cellStyle name="Обычный 4 4 3 2 2 2 2 3 4" xfId="21165"/>
    <cellStyle name="Обычный 4 4 3 2 2 2 2 4" xfId="5676"/>
    <cellStyle name="Обычный 4 4 3 2 2 2 2 4 2" xfId="14124"/>
    <cellStyle name="Обычный 4 4 3 2 2 2 2 4 2 2" xfId="31021"/>
    <cellStyle name="Обычный 4 4 3 2 2 2 2 4 3" xfId="22573"/>
    <cellStyle name="Обычный 4 4 3 2 2 2 2 5" xfId="9900"/>
    <cellStyle name="Обычный 4 4 3 2 2 2 2 5 2" xfId="26797"/>
    <cellStyle name="Обычный 4 4 3 2 2 2 2 6" xfId="18349"/>
    <cellStyle name="Обычный 4 4 3 2 2 2 3" xfId="2156"/>
    <cellStyle name="Обычный 4 4 3 2 2 2 3 2" xfId="6380"/>
    <cellStyle name="Обычный 4 4 3 2 2 2 3 2 2" xfId="14828"/>
    <cellStyle name="Обычный 4 4 3 2 2 2 3 2 2 2" xfId="31725"/>
    <cellStyle name="Обычный 4 4 3 2 2 2 3 2 3" xfId="23277"/>
    <cellStyle name="Обычный 4 4 3 2 2 2 3 3" xfId="10604"/>
    <cellStyle name="Обычный 4 4 3 2 2 2 3 3 2" xfId="27501"/>
    <cellStyle name="Обычный 4 4 3 2 2 2 3 4" xfId="19053"/>
    <cellStyle name="Обычный 4 4 3 2 2 2 4" xfId="3564"/>
    <cellStyle name="Обычный 4 4 3 2 2 2 4 2" xfId="7788"/>
    <cellStyle name="Обычный 4 4 3 2 2 2 4 2 2" xfId="16236"/>
    <cellStyle name="Обычный 4 4 3 2 2 2 4 2 2 2" xfId="33133"/>
    <cellStyle name="Обычный 4 4 3 2 2 2 4 2 3" xfId="24685"/>
    <cellStyle name="Обычный 4 4 3 2 2 2 4 3" xfId="12012"/>
    <cellStyle name="Обычный 4 4 3 2 2 2 4 3 2" xfId="28909"/>
    <cellStyle name="Обычный 4 4 3 2 2 2 4 4" xfId="20461"/>
    <cellStyle name="Обычный 4 4 3 2 2 2 5" xfId="4972"/>
    <cellStyle name="Обычный 4 4 3 2 2 2 5 2" xfId="13420"/>
    <cellStyle name="Обычный 4 4 3 2 2 2 5 2 2" xfId="30317"/>
    <cellStyle name="Обычный 4 4 3 2 2 2 5 3" xfId="21869"/>
    <cellStyle name="Обычный 4 4 3 2 2 2 6" xfId="9196"/>
    <cellStyle name="Обычный 4 4 3 2 2 2 6 2" xfId="26093"/>
    <cellStyle name="Обычный 4 4 3 2 2 2 7" xfId="17645"/>
    <cellStyle name="Обычный 4 4 3 2 2 2 8" xfId="34542"/>
    <cellStyle name="Обычный 4 4 3 2 2 3" xfId="1099"/>
    <cellStyle name="Обычный 4 4 3 2 2 3 2" xfId="2508"/>
    <cellStyle name="Обычный 4 4 3 2 2 3 2 2" xfId="6732"/>
    <cellStyle name="Обычный 4 4 3 2 2 3 2 2 2" xfId="15180"/>
    <cellStyle name="Обычный 4 4 3 2 2 3 2 2 2 2" xfId="32077"/>
    <cellStyle name="Обычный 4 4 3 2 2 3 2 2 3" xfId="23629"/>
    <cellStyle name="Обычный 4 4 3 2 2 3 2 3" xfId="10956"/>
    <cellStyle name="Обычный 4 4 3 2 2 3 2 3 2" xfId="27853"/>
    <cellStyle name="Обычный 4 4 3 2 2 3 2 4" xfId="19405"/>
    <cellStyle name="Обычный 4 4 3 2 2 3 3" xfId="3916"/>
    <cellStyle name="Обычный 4 4 3 2 2 3 3 2" xfId="8140"/>
    <cellStyle name="Обычный 4 4 3 2 2 3 3 2 2" xfId="16588"/>
    <cellStyle name="Обычный 4 4 3 2 2 3 3 2 2 2" xfId="33485"/>
    <cellStyle name="Обычный 4 4 3 2 2 3 3 2 3" xfId="25037"/>
    <cellStyle name="Обычный 4 4 3 2 2 3 3 3" xfId="12364"/>
    <cellStyle name="Обычный 4 4 3 2 2 3 3 3 2" xfId="29261"/>
    <cellStyle name="Обычный 4 4 3 2 2 3 3 4" xfId="20813"/>
    <cellStyle name="Обычный 4 4 3 2 2 3 4" xfId="5324"/>
    <cellStyle name="Обычный 4 4 3 2 2 3 4 2" xfId="13772"/>
    <cellStyle name="Обычный 4 4 3 2 2 3 4 2 2" xfId="30669"/>
    <cellStyle name="Обычный 4 4 3 2 2 3 4 3" xfId="22221"/>
    <cellStyle name="Обычный 4 4 3 2 2 3 5" xfId="9548"/>
    <cellStyle name="Обычный 4 4 3 2 2 3 5 2" xfId="26445"/>
    <cellStyle name="Обычный 4 4 3 2 2 3 6" xfId="17997"/>
    <cellStyle name="Обычный 4 4 3 2 2 4" xfId="1804"/>
    <cellStyle name="Обычный 4 4 3 2 2 4 2" xfId="6028"/>
    <cellStyle name="Обычный 4 4 3 2 2 4 2 2" xfId="14476"/>
    <cellStyle name="Обычный 4 4 3 2 2 4 2 2 2" xfId="31373"/>
    <cellStyle name="Обычный 4 4 3 2 2 4 2 3" xfId="22925"/>
    <cellStyle name="Обычный 4 4 3 2 2 4 3" xfId="10252"/>
    <cellStyle name="Обычный 4 4 3 2 2 4 3 2" xfId="27149"/>
    <cellStyle name="Обычный 4 4 3 2 2 4 4" xfId="18701"/>
    <cellStyle name="Обычный 4 4 3 2 2 5" xfId="3212"/>
    <cellStyle name="Обычный 4 4 3 2 2 5 2" xfId="7436"/>
    <cellStyle name="Обычный 4 4 3 2 2 5 2 2" xfId="15884"/>
    <cellStyle name="Обычный 4 4 3 2 2 5 2 2 2" xfId="32781"/>
    <cellStyle name="Обычный 4 4 3 2 2 5 2 3" xfId="24333"/>
    <cellStyle name="Обычный 4 4 3 2 2 5 3" xfId="11660"/>
    <cellStyle name="Обычный 4 4 3 2 2 5 3 2" xfId="28557"/>
    <cellStyle name="Обычный 4 4 3 2 2 5 4" xfId="20109"/>
    <cellStyle name="Обычный 4 4 3 2 2 6" xfId="4620"/>
    <cellStyle name="Обычный 4 4 3 2 2 6 2" xfId="13068"/>
    <cellStyle name="Обычный 4 4 3 2 2 6 2 2" xfId="29965"/>
    <cellStyle name="Обычный 4 4 3 2 2 6 3" xfId="21517"/>
    <cellStyle name="Обычный 4 4 3 2 2 7" xfId="8844"/>
    <cellStyle name="Обычный 4 4 3 2 2 7 2" xfId="25741"/>
    <cellStyle name="Обычный 4 4 3 2 2 8" xfId="17293"/>
    <cellStyle name="Обычный 4 4 3 2 2 9" xfId="34190"/>
    <cellStyle name="Обычный 4 4 3 2 3" xfId="719"/>
    <cellStyle name="Обычный 4 4 3 2 3 2" xfId="1450"/>
    <cellStyle name="Обычный 4 4 3 2 3 2 2" xfId="2859"/>
    <cellStyle name="Обычный 4 4 3 2 3 2 2 2" xfId="7083"/>
    <cellStyle name="Обычный 4 4 3 2 3 2 2 2 2" xfId="15531"/>
    <cellStyle name="Обычный 4 4 3 2 3 2 2 2 2 2" xfId="32428"/>
    <cellStyle name="Обычный 4 4 3 2 3 2 2 2 3" xfId="23980"/>
    <cellStyle name="Обычный 4 4 3 2 3 2 2 3" xfId="11307"/>
    <cellStyle name="Обычный 4 4 3 2 3 2 2 3 2" xfId="28204"/>
    <cellStyle name="Обычный 4 4 3 2 3 2 2 4" xfId="19756"/>
    <cellStyle name="Обычный 4 4 3 2 3 2 3" xfId="4267"/>
    <cellStyle name="Обычный 4 4 3 2 3 2 3 2" xfId="8491"/>
    <cellStyle name="Обычный 4 4 3 2 3 2 3 2 2" xfId="16939"/>
    <cellStyle name="Обычный 4 4 3 2 3 2 3 2 2 2" xfId="33836"/>
    <cellStyle name="Обычный 4 4 3 2 3 2 3 2 3" xfId="25388"/>
    <cellStyle name="Обычный 4 4 3 2 3 2 3 3" xfId="12715"/>
    <cellStyle name="Обычный 4 4 3 2 3 2 3 3 2" xfId="29612"/>
    <cellStyle name="Обычный 4 4 3 2 3 2 3 4" xfId="21164"/>
    <cellStyle name="Обычный 4 4 3 2 3 2 4" xfId="5675"/>
    <cellStyle name="Обычный 4 4 3 2 3 2 4 2" xfId="14123"/>
    <cellStyle name="Обычный 4 4 3 2 3 2 4 2 2" xfId="31020"/>
    <cellStyle name="Обычный 4 4 3 2 3 2 4 3" xfId="22572"/>
    <cellStyle name="Обычный 4 4 3 2 3 2 5" xfId="9899"/>
    <cellStyle name="Обычный 4 4 3 2 3 2 5 2" xfId="26796"/>
    <cellStyle name="Обычный 4 4 3 2 3 2 6" xfId="18348"/>
    <cellStyle name="Обычный 4 4 3 2 3 3" xfId="2155"/>
    <cellStyle name="Обычный 4 4 3 2 3 3 2" xfId="6379"/>
    <cellStyle name="Обычный 4 4 3 2 3 3 2 2" xfId="14827"/>
    <cellStyle name="Обычный 4 4 3 2 3 3 2 2 2" xfId="31724"/>
    <cellStyle name="Обычный 4 4 3 2 3 3 2 3" xfId="23276"/>
    <cellStyle name="Обычный 4 4 3 2 3 3 3" xfId="10603"/>
    <cellStyle name="Обычный 4 4 3 2 3 3 3 2" xfId="27500"/>
    <cellStyle name="Обычный 4 4 3 2 3 3 4" xfId="19052"/>
    <cellStyle name="Обычный 4 4 3 2 3 4" xfId="3563"/>
    <cellStyle name="Обычный 4 4 3 2 3 4 2" xfId="7787"/>
    <cellStyle name="Обычный 4 4 3 2 3 4 2 2" xfId="16235"/>
    <cellStyle name="Обычный 4 4 3 2 3 4 2 2 2" xfId="33132"/>
    <cellStyle name="Обычный 4 4 3 2 3 4 2 3" xfId="24684"/>
    <cellStyle name="Обычный 4 4 3 2 3 4 3" xfId="12011"/>
    <cellStyle name="Обычный 4 4 3 2 3 4 3 2" xfId="28908"/>
    <cellStyle name="Обычный 4 4 3 2 3 4 4" xfId="20460"/>
    <cellStyle name="Обычный 4 4 3 2 3 5" xfId="4971"/>
    <cellStyle name="Обычный 4 4 3 2 3 5 2" xfId="13419"/>
    <cellStyle name="Обычный 4 4 3 2 3 5 2 2" xfId="30316"/>
    <cellStyle name="Обычный 4 4 3 2 3 5 3" xfId="21868"/>
    <cellStyle name="Обычный 4 4 3 2 3 6" xfId="9195"/>
    <cellStyle name="Обычный 4 4 3 2 3 6 2" xfId="26092"/>
    <cellStyle name="Обычный 4 4 3 2 3 7" xfId="17644"/>
    <cellStyle name="Обычный 4 4 3 2 3 8" xfId="34541"/>
    <cellStyle name="Обычный 4 4 3 2 4" xfId="1098"/>
    <cellStyle name="Обычный 4 4 3 2 4 2" xfId="2507"/>
    <cellStyle name="Обычный 4 4 3 2 4 2 2" xfId="6731"/>
    <cellStyle name="Обычный 4 4 3 2 4 2 2 2" xfId="15179"/>
    <cellStyle name="Обычный 4 4 3 2 4 2 2 2 2" xfId="32076"/>
    <cellStyle name="Обычный 4 4 3 2 4 2 2 3" xfId="23628"/>
    <cellStyle name="Обычный 4 4 3 2 4 2 3" xfId="10955"/>
    <cellStyle name="Обычный 4 4 3 2 4 2 3 2" xfId="27852"/>
    <cellStyle name="Обычный 4 4 3 2 4 2 4" xfId="19404"/>
    <cellStyle name="Обычный 4 4 3 2 4 3" xfId="3915"/>
    <cellStyle name="Обычный 4 4 3 2 4 3 2" xfId="8139"/>
    <cellStyle name="Обычный 4 4 3 2 4 3 2 2" xfId="16587"/>
    <cellStyle name="Обычный 4 4 3 2 4 3 2 2 2" xfId="33484"/>
    <cellStyle name="Обычный 4 4 3 2 4 3 2 3" xfId="25036"/>
    <cellStyle name="Обычный 4 4 3 2 4 3 3" xfId="12363"/>
    <cellStyle name="Обычный 4 4 3 2 4 3 3 2" xfId="29260"/>
    <cellStyle name="Обычный 4 4 3 2 4 3 4" xfId="20812"/>
    <cellStyle name="Обычный 4 4 3 2 4 4" xfId="5323"/>
    <cellStyle name="Обычный 4 4 3 2 4 4 2" xfId="13771"/>
    <cellStyle name="Обычный 4 4 3 2 4 4 2 2" xfId="30668"/>
    <cellStyle name="Обычный 4 4 3 2 4 4 3" xfId="22220"/>
    <cellStyle name="Обычный 4 4 3 2 4 5" xfId="9547"/>
    <cellStyle name="Обычный 4 4 3 2 4 5 2" xfId="26444"/>
    <cellStyle name="Обычный 4 4 3 2 4 6" xfId="17996"/>
    <cellStyle name="Обычный 4 4 3 2 5" xfId="1803"/>
    <cellStyle name="Обычный 4 4 3 2 5 2" xfId="6027"/>
    <cellStyle name="Обычный 4 4 3 2 5 2 2" xfId="14475"/>
    <cellStyle name="Обычный 4 4 3 2 5 2 2 2" xfId="31372"/>
    <cellStyle name="Обычный 4 4 3 2 5 2 3" xfId="22924"/>
    <cellStyle name="Обычный 4 4 3 2 5 3" xfId="10251"/>
    <cellStyle name="Обычный 4 4 3 2 5 3 2" xfId="27148"/>
    <cellStyle name="Обычный 4 4 3 2 5 4" xfId="18700"/>
    <cellStyle name="Обычный 4 4 3 2 6" xfId="3211"/>
    <cellStyle name="Обычный 4 4 3 2 6 2" xfId="7435"/>
    <cellStyle name="Обычный 4 4 3 2 6 2 2" xfId="15883"/>
    <cellStyle name="Обычный 4 4 3 2 6 2 2 2" xfId="32780"/>
    <cellStyle name="Обычный 4 4 3 2 6 2 3" xfId="24332"/>
    <cellStyle name="Обычный 4 4 3 2 6 3" xfId="11659"/>
    <cellStyle name="Обычный 4 4 3 2 6 3 2" xfId="28556"/>
    <cellStyle name="Обычный 4 4 3 2 6 4" xfId="20108"/>
    <cellStyle name="Обычный 4 4 3 2 7" xfId="4619"/>
    <cellStyle name="Обычный 4 4 3 2 7 2" xfId="13067"/>
    <cellStyle name="Обычный 4 4 3 2 7 2 2" xfId="29964"/>
    <cellStyle name="Обычный 4 4 3 2 7 3" xfId="21516"/>
    <cellStyle name="Обычный 4 4 3 2 8" xfId="8843"/>
    <cellStyle name="Обычный 4 4 3 2 8 2" xfId="25740"/>
    <cellStyle name="Обычный 4 4 3 2 9" xfId="17292"/>
    <cellStyle name="Обычный 4 4 3 3" xfId="321"/>
    <cellStyle name="Обычный 4 4 3 3 2" xfId="721"/>
    <cellStyle name="Обычный 4 4 3 3 2 2" xfId="1452"/>
    <cellStyle name="Обычный 4 4 3 3 2 2 2" xfId="2861"/>
    <cellStyle name="Обычный 4 4 3 3 2 2 2 2" xfId="7085"/>
    <cellStyle name="Обычный 4 4 3 3 2 2 2 2 2" xfId="15533"/>
    <cellStyle name="Обычный 4 4 3 3 2 2 2 2 2 2" xfId="32430"/>
    <cellStyle name="Обычный 4 4 3 3 2 2 2 2 3" xfId="23982"/>
    <cellStyle name="Обычный 4 4 3 3 2 2 2 3" xfId="11309"/>
    <cellStyle name="Обычный 4 4 3 3 2 2 2 3 2" xfId="28206"/>
    <cellStyle name="Обычный 4 4 3 3 2 2 2 4" xfId="19758"/>
    <cellStyle name="Обычный 4 4 3 3 2 2 3" xfId="4269"/>
    <cellStyle name="Обычный 4 4 3 3 2 2 3 2" xfId="8493"/>
    <cellStyle name="Обычный 4 4 3 3 2 2 3 2 2" xfId="16941"/>
    <cellStyle name="Обычный 4 4 3 3 2 2 3 2 2 2" xfId="33838"/>
    <cellStyle name="Обычный 4 4 3 3 2 2 3 2 3" xfId="25390"/>
    <cellStyle name="Обычный 4 4 3 3 2 2 3 3" xfId="12717"/>
    <cellStyle name="Обычный 4 4 3 3 2 2 3 3 2" xfId="29614"/>
    <cellStyle name="Обычный 4 4 3 3 2 2 3 4" xfId="21166"/>
    <cellStyle name="Обычный 4 4 3 3 2 2 4" xfId="5677"/>
    <cellStyle name="Обычный 4 4 3 3 2 2 4 2" xfId="14125"/>
    <cellStyle name="Обычный 4 4 3 3 2 2 4 2 2" xfId="31022"/>
    <cellStyle name="Обычный 4 4 3 3 2 2 4 3" xfId="22574"/>
    <cellStyle name="Обычный 4 4 3 3 2 2 5" xfId="9901"/>
    <cellStyle name="Обычный 4 4 3 3 2 2 5 2" xfId="26798"/>
    <cellStyle name="Обычный 4 4 3 3 2 2 6" xfId="18350"/>
    <cellStyle name="Обычный 4 4 3 3 2 3" xfId="2157"/>
    <cellStyle name="Обычный 4 4 3 3 2 3 2" xfId="6381"/>
    <cellStyle name="Обычный 4 4 3 3 2 3 2 2" xfId="14829"/>
    <cellStyle name="Обычный 4 4 3 3 2 3 2 2 2" xfId="31726"/>
    <cellStyle name="Обычный 4 4 3 3 2 3 2 3" xfId="23278"/>
    <cellStyle name="Обычный 4 4 3 3 2 3 3" xfId="10605"/>
    <cellStyle name="Обычный 4 4 3 3 2 3 3 2" xfId="27502"/>
    <cellStyle name="Обычный 4 4 3 3 2 3 4" xfId="19054"/>
    <cellStyle name="Обычный 4 4 3 3 2 4" xfId="3565"/>
    <cellStyle name="Обычный 4 4 3 3 2 4 2" xfId="7789"/>
    <cellStyle name="Обычный 4 4 3 3 2 4 2 2" xfId="16237"/>
    <cellStyle name="Обычный 4 4 3 3 2 4 2 2 2" xfId="33134"/>
    <cellStyle name="Обычный 4 4 3 3 2 4 2 3" xfId="24686"/>
    <cellStyle name="Обычный 4 4 3 3 2 4 3" xfId="12013"/>
    <cellStyle name="Обычный 4 4 3 3 2 4 3 2" xfId="28910"/>
    <cellStyle name="Обычный 4 4 3 3 2 4 4" xfId="20462"/>
    <cellStyle name="Обычный 4 4 3 3 2 5" xfId="4973"/>
    <cellStyle name="Обычный 4 4 3 3 2 5 2" xfId="13421"/>
    <cellStyle name="Обычный 4 4 3 3 2 5 2 2" xfId="30318"/>
    <cellStyle name="Обычный 4 4 3 3 2 5 3" xfId="21870"/>
    <cellStyle name="Обычный 4 4 3 3 2 6" xfId="9197"/>
    <cellStyle name="Обычный 4 4 3 3 2 6 2" xfId="26094"/>
    <cellStyle name="Обычный 4 4 3 3 2 7" xfId="17646"/>
    <cellStyle name="Обычный 4 4 3 3 2 8" xfId="34543"/>
    <cellStyle name="Обычный 4 4 3 3 3" xfId="1100"/>
    <cellStyle name="Обычный 4 4 3 3 3 2" xfId="2509"/>
    <cellStyle name="Обычный 4 4 3 3 3 2 2" xfId="6733"/>
    <cellStyle name="Обычный 4 4 3 3 3 2 2 2" xfId="15181"/>
    <cellStyle name="Обычный 4 4 3 3 3 2 2 2 2" xfId="32078"/>
    <cellStyle name="Обычный 4 4 3 3 3 2 2 3" xfId="23630"/>
    <cellStyle name="Обычный 4 4 3 3 3 2 3" xfId="10957"/>
    <cellStyle name="Обычный 4 4 3 3 3 2 3 2" xfId="27854"/>
    <cellStyle name="Обычный 4 4 3 3 3 2 4" xfId="19406"/>
    <cellStyle name="Обычный 4 4 3 3 3 3" xfId="3917"/>
    <cellStyle name="Обычный 4 4 3 3 3 3 2" xfId="8141"/>
    <cellStyle name="Обычный 4 4 3 3 3 3 2 2" xfId="16589"/>
    <cellStyle name="Обычный 4 4 3 3 3 3 2 2 2" xfId="33486"/>
    <cellStyle name="Обычный 4 4 3 3 3 3 2 3" xfId="25038"/>
    <cellStyle name="Обычный 4 4 3 3 3 3 3" xfId="12365"/>
    <cellStyle name="Обычный 4 4 3 3 3 3 3 2" xfId="29262"/>
    <cellStyle name="Обычный 4 4 3 3 3 3 4" xfId="20814"/>
    <cellStyle name="Обычный 4 4 3 3 3 4" xfId="5325"/>
    <cellStyle name="Обычный 4 4 3 3 3 4 2" xfId="13773"/>
    <cellStyle name="Обычный 4 4 3 3 3 4 2 2" xfId="30670"/>
    <cellStyle name="Обычный 4 4 3 3 3 4 3" xfId="22222"/>
    <cellStyle name="Обычный 4 4 3 3 3 5" xfId="9549"/>
    <cellStyle name="Обычный 4 4 3 3 3 5 2" xfId="26446"/>
    <cellStyle name="Обычный 4 4 3 3 3 6" xfId="17998"/>
    <cellStyle name="Обычный 4 4 3 3 4" xfId="1805"/>
    <cellStyle name="Обычный 4 4 3 3 4 2" xfId="6029"/>
    <cellStyle name="Обычный 4 4 3 3 4 2 2" xfId="14477"/>
    <cellStyle name="Обычный 4 4 3 3 4 2 2 2" xfId="31374"/>
    <cellStyle name="Обычный 4 4 3 3 4 2 3" xfId="22926"/>
    <cellStyle name="Обычный 4 4 3 3 4 3" xfId="10253"/>
    <cellStyle name="Обычный 4 4 3 3 4 3 2" xfId="27150"/>
    <cellStyle name="Обычный 4 4 3 3 4 4" xfId="18702"/>
    <cellStyle name="Обычный 4 4 3 3 5" xfId="3213"/>
    <cellStyle name="Обычный 4 4 3 3 5 2" xfId="7437"/>
    <cellStyle name="Обычный 4 4 3 3 5 2 2" xfId="15885"/>
    <cellStyle name="Обычный 4 4 3 3 5 2 2 2" xfId="32782"/>
    <cellStyle name="Обычный 4 4 3 3 5 2 3" xfId="24334"/>
    <cellStyle name="Обычный 4 4 3 3 5 3" xfId="11661"/>
    <cellStyle name="Обычный 4 4 3 3 5 3 2" xfId="28558"/>
    <cellStyle name="Обычный 4 4 3 3 5 4" xfId="20110"/>
    <cellStyle name="Обычный 4 4 3 3 6" xfId="4621"/>
    <cellStyle name="Обычный 4 4 3 3 6 2" xfId="13069"/>
    <cellStyle name="Обычный 4 4 3 3 6 2 2" xfId="29966"/>
    <cellStyle name="Обычный 4 4 3 3 6 3" xfId="21518"/>
    <cellStyle name="Обычный 4 4 3 3 7" xfId="8845"/>
    <cellStyle name="Обычный 4 4 3 3 7 2" xfId="25742"/>
    <cellStyle name="Обычный 4 4 3 3 8" xfId="17294"/>
    <cellStyle name="Обычный 4 4 3 3 9" xfId="34191"/>
    <cellStyle name="Обычный 4 4 3 4" xfId="718"/>
    <cellStyle name="Обычный 4 4 3 4 2" xfId="1449"/>
    <cellStyle name="Обычный 4 4 3 4 2 2" xfId="2858"/>
    <cellStyle name="Обычный 4 4 3 4 2 2 2" xfId="7082"/>
    <cellStyle name="Обычный 4 4 3 4 2 2 2 2" xfId="15530"/>
    <cellStyle name="Обычный 4 4 3 4 2 2 2 2 2" xfId="32427"/>
    <cellStyle name="Обычный 4 4 3 4 2 2 2 3" xfId="23979"/>
    <cellStyle name="Обычный 4 4 3 4 2 2 3" xfId="11306"/>
    <cellStyle name="Обычный 4 4 3 4 2 2 3 2" xfId="28203"/>
    <cellStyle name="Обычный 4 4 3 4 2 2 4" xfId="19755"/>
    <cellStyle name="Обычный 4 4 3 4 2 3" xfId="4266"/>
    <cellStyle name="Обычный 4 4 3 4 2 3 2" xfId="8490"/>
    <cellStyle name="Обычный 4 4 3 4 2 3 2 2" xfId="16938"/>
    <cellStyle name="Обычный 4 4 3 4 2 3 2 2 2" xfId="33835"/>
    <cellStyle name="Обычный 4 4 3 4 2 3 2 3" xfId="25387"/>
    <cellStyle name="Обычный 4 4 3 4 2 3 3" xfId="12714"/>
    <cellStyle name="Обычный 4 4 3 4 2 3 3 2" xfId="29611"/>
    <cellStyle name="Обычный 4 4 3 4 2 3 4" xfId="21163"/>
    <cellStyle name="Обычный 4 4 3 4 2 4" xfId="5674"/>
    <cellStyle name="Обычный 4 4 3 4 2 4 2" xfId="14122"/>
    <cellStyle name="Обычный 4 4 3 4 2 4 2 2" xfId="31019"/>
    <cellStyle name="Обычный 4 4 3 4 2 4 3" xfId="22571"/>
    <cellStyle name="Обычный 4 4 3 4 2 5" xfId="9898"/>
    <cellStyle name="Обычный 4 4 3 4 2 5 2" xfId="26795"/>
    <cellStyle name="Обычный 4 4 3 4 2 6" xfId="18347"/>
    <cellStyle name="Обычный 4 4 3 4 3" xfId="2154"/>
    <cellStyle name="Обычный 4 4 3 4 3 2" xfId="6378"/>
    <cellStyle name="Обычный 4 4 3 4 3 2 2" xfId="14826"/>
    <cellStyle name="Обычный 4 4 3 4 3 2 2 2" xfId="31723"/>
    <cellStyle name="Обычный 4 4 3 4 3 2 3" xfId="23275"/>
    <cellStyle name="Обычный 4 4 3 4 3 3" xfId="10602"/>
    <cellStyle name="Обычный 4 4 3 4 3 3 2" xfId="27499"/>
    <cellStyle name="Обычный 4 4 3 4 3 4" xfId="19051"/>
    <cellStyle name="Обычный 4 4 3 4 4" xfId="3562"/>
    <cellStyle name="Обычный 4 4 3 4 4 2" xfId="7786"/>
    <cellStyle name="Обычный 4 4 3 4 4 2 2" xfId="16234"/>
    <cellStyle name="Обычный 4 4 3 4 4 2 2 2" xfId="33131"/>
    <cellStyle name="Обычный 4 4 3 4 4 2 3" xfId="24683"/>
    <cellStyle name="Обычный 4 4 3 4 4 3" xfId="12010"/>
    <cellStyle name="Обычный 4 4 3 4 4 3 2" xfId="28907"/>
    <cellStyle name="Обычный 4 4 3 4 4 4" xfId="20459"/>
    <cellStyle name="Обычный 4 4 3 4 5" xfId="4970"/>
    <cellStyle name="Обычный 4 4 3 4 5 2" xfId="13418"/>
    <cellStyle name="Обычный 4 4 3 4 5 2 2" xfId="30315"/>
    <cellStyle name="Обычный 4 4 3 4 5 3" xfId="21867"/>
    <cellStyle name="Обычный 4 4 3 4 6" xfId="9194"/>
    <cellStyle name="Обычный 4 4 3 4 6 2" xfId="26091"/>
    <cellStyle name="Обычный 4 4 3 4 7" xfId="17643"/>
    <cellStyle name="Обычный 4 4 3 4 8" xfId="34540"/>
    <cellStyle name="Обычный 4 4 3 5" xfId="1097"/>
    <cellStyle name="Обычный 4 4 3 5 2" xfId="2506"/>
    <cellStyle name="Обычный 4 4 3 5 2 2" xfId="6730"/>
    <cellStyle name="Обычный 4 4 3 5 2 2 2" xfId="15178"/>
    <cellStyle name="Обычный 4 4 3 5 2 2 2 2" xfId="32075"/>
    <cellStyle name="Обычный 4 4 3 5 2 2 3" xfId="23627"/>
    <cellStyle name="Обычный 4 4 3 5 2 3" xfId="10954"/>
    <cellStyle name="Обычный 4 4 3 5 2 3 2" xfId="27851"/>
    <cellStyle name="Обычный 4 4 3 5 2 4" xfId="19403"/>
    <cellStyle name="Обычный 4 4 3 5 3" xfId="3914"/>
    <cellStyle name="Обычный 4 4 3 5 3 2" xfId="8138"/>
    <cellStyle name="Обычный 4 4 3 5 3 2 2" xfId="16586"/>
    <cellStyle name="Обычный 4 4 3 5 3 2 2 2" xfId="33483"/>
    <cellStyle name="Обычный 4 4 3 5 3 2 3" xfId="25035"/>
    <cellStyle name="Обычный 4 4 3 5 3 3" xfId="12362"/>
    <cellStyle name="Обычный 4 4 3 5 3 3 2" xfId="29259"/>
    <cellStyle name="Обычный 4 4 3 5 3 4" xfId="20811"/>
    <cellStyle name="Обычный 4 4 3 5 4" xfId="5322"/>
    <cellStyle name="Обычный 4 4 3 5 4 2" xfId="13770"/>
    <cellStyle name="Обычный 4 4 3 5 4 2 2" xfId="30667"/>
    <cellStyle name="Обычный 4 4 3 5 4 3" xfId="22219"/>
    <cellStyle name="Обычный 4 4 3 5 5" xfId="9546"/>
    <cellStyle name="Обычный 4 4 3 5 5 2" xfId="26443"/>
    <cellStyle name="Обычный 4 4 3 5 6" xfId="17995"/>
    <cellStyle name="Обычный 4 4 3 6" xfId="1802"/>
    <cellStyle name="Обычный 4 4 3 6 2" xfId="6026"/>
    <cellStyle name="Обычный 4 4 3 6 2 2" xfId="14474"/>
    <cellStyle name="Обычный 4 4 3 6 2 2 2" xfId="31371"/>
    <cellStyle name="Обычный 4 4 3 6 2 3" xfId="22923"/>
    <cellStyle name="Обычный 4 4 3 6 3" xfId="10250"/>
    <cellStyle name="Обычный 4 4 3 6 3 2" xfId="27147"/>
    <cellStyle name="Обычный 4 4 3 6 4" xfId="18699"/>
    <cellStyle name="Обычный 4 4 3 7" xfId="3210"/>
    <cellStyle name="Обычный 4 4 3 7 2" xfId="7434"/>
    <cellStyle name="Обычный 4 4 3 7 2 2" xfId="15882"/>
    <cellStyle name="Обычный 4 4 3 7 2 2 2" xfId="32779"/>
    <cellStyle name="Обычный 4 4 3 7 2 3" xfId="24331"/>
    <cellStyle name="Обычный 4 4 3 7 3" xfId="11658"/>
    <cellStyle name="Обычный 4 4 3 7 3 2" xfId="28555"/>
    <cellStyle name="Обычный 4 4 3 7 4" xfId="20107"/>
    <cellStyle name="Обычный 4 4 3 8" xfId="4618"/>
    <cellStyle name="Обычный 4 4 3 8 2" xfId="13066"/>
    <cellStyle name="Обычный 4 4 3 8 2 2" xfId="29963"/>
    <cellStyle name="Обычный 4 4 3 8 3" xfId="21515"/>
    <cellStyle name="Обычный 4 4 3 9" xfId="8842"/>
    <cellStyle name="Обычный 4 4 3 9 2" xfId="25739"/>
    <cellStyle name="Обычный 4 4 4" xfId="322"/>
    <cellStyle name="Обычный 4 4 4 10" xfId="34192"/>
    <cellStyle name="Обычный 4 4 4 2" xfId="323"/>
    <cellStyle name="Обычный 4 4 4 2 2" xfId="723"/>
    <cellStyle name="Обычный 4 4 4 2 2 2" xfId="1454"/>
    <cellStyle name="Обычный 4 4 4 2 2 2 2" xfId="2863"/>
    <cellStyle name="Обычный 4 4 4 2 2 2 2 2" xfId="7087"/>
    <cellStyle name="Обычный 4 4 4 2 2 2 2 2 2" xfId="15535"/>
    <cellStyle name="Обычный 4 4 4 2 2 2 2 2 2 2" xfId="32432"/>
    <cellStyle name="Обычный 4 4 4 2 2 2 2 2 3" xfId="23984"/>
    <cellStyle name="Обычный 4 4 4 2 2 2 2 3" xfId="11311"/>
    <cellStyle name="Обычный 4 4 4 2 2 2 2 3 2" xfId="28208"/>
    <cellStyle name="Обычный 4 4 4 2 2 2 2 4" xfId="19760"/>
    <cellStyle name="Обычный 4 4 4 2 2 2 3" xfId="4271"/>
    <cellStyle name="Обычный 4 4 4 2 2 2 3 2" xfId="8495"/>
    <cellStyle name="Обычный 4 4 4 2 2 2 3 2 2" xfId="16943"/>
    <cellStyle name="Обычный 4 4 4 2 2 2 3 2 2 2" xfId="33840"/>
    <cellStyle name="Обычный 4 4 4 2 2 2 3 2 3" xfId="25392"/>
    <cellStyle name="Обычный 4 4 4 2 2 2 3 3" xfId="12719"/>
    <cellStyle name="Обычный 4 4 4 2 2 2 3 3 2" xfId="29616"/>
    <cellStyle name="Обычный 4 4 4 2 2 2 3 4" xfId="21168"/>
    <cellStyle name="Обычный 4 4 4 2 2 2 4" xfId="5679"/>
    <cellStyle name="Обычный 4 4 4 2 2 2 4 2" xfId="14127"/>
    <cellStyle name="Обычный 4 4 4 2 2 2 4 2 2" xfId="31024"/>
    <cellStyle name="Обычный 4 4 4 2 2 2 4 3" xfId="22576"/>
    <cellStyle name="Обычный 4 4 4 2 2 2 5" xfId="9903"/>
    <cellStyle name="Обычный 4 4 4 2 2 2 5 2" xfId="26800"/>
    <cellStyle name="Обычный 4 4 4 2 2 2 6" xfId="18352"/>
    <cellStyle name="Обычный 4 4 4 2 2 3" xfId="2159"/>
    <cellStyle name="Обычный 4 4 4 2 2 3 2" xfId="6383"/>
    <cellStyle name="Обычный 4 4 4 2 2 3 2 2" xfId="14831"/>
    <cellStyle name="Обычный 4 4 4 2 2 3 2 2 2" xfId="31728"/>
    <cellStyle name="Обычный 4 4 4 2 2 3 2 3" xfId="23280"/>
    <cellStyle name="Обычный 4 4 4 2 2 3 3" xfId="10607"/>
    <cellStyle name="Обычный 4 4 4 2 2 3 3 2" xfId="27504"/>
    <cellStyle name="Обычный 4 4 4 2 2 3 4" xfId="19056"/>
    <cellStyle name="Обычный 4 4 4 2 2 4" xfId="3567"/>
    <cellStyle name="Обычный 4 4 4 2 2 4 2" xfId="7791"/>
    <cellStyle name="Обычный 4 4 4 2 2 4 2 2" xfId="16239"/>
    <cellStyle name="Обычный 4 4 4 2 2 4 2 2 2" xfId="33136"/>
    <cellStyle name="Обычный 4 4 4 2 2 4 2 3" xfId="24688"/>
    <cellStyle name="Обычный 4 4 4 2 2 4 3" xfId="12015"/>
    <cellStyle name="Обычный 4 4 4 2 2 4 3 2" xfId="28912"/>
    <cellStyle name="Обычный 4 4 4 2 2 4 4" xfId="20464"/>
    <cellStyle name="Обычный 4 4 4 2 2 5" xfId="4975"/>
    <cellStyle name="Обычный 4 4 4 2 2 5 2" xfId="13423"/>
    <cellStyle name="Обычный 4 4 4 2 2 5 2 2" xfId="30320"/>
    <cellStyle name="Обычный 4 4 4 2 2 5 3" xfId="21872"/>
    <cellStyle name="Обычный 4 4 4 2 2 6" xfId="9199"/>
    <cellStyle name="Обычный 4 4 4 2 2 6 2" xfId="26096"/>
    <cellStyle name="Обычный 4 4 4 2 2 7" xfId="17648"/>
    <cellStyle name="Обычный 4 4 4 2 2 8" xfId="34545"/>
    <cellStyle name="Обычный 4 4 4 2 3" xfId="1102"/>
    <cellStyle name="Обычный 4 4 4 2 3 2" xfId="2511"/>
    <cellStyle name="Обычный 4 4 4 2 3 2 2" xfId="6735"/>
    <cellStyle name="Обычный 4 4 4 2 3 2 2 2" xfId="15183"/>
    <cellStyle name="Обычный 4 4 4 2 3 2 2 2 2" xfId="32080"/>
    <cellStyle name="Обычный 4 4 4 2 3 2 2 3" xfId="23632"/>
    <cellStyle name="Обычный 4 4 4 2 3 2 3" xfId="10959"/>
    <cellStyle name="Обычный 4 4 4 2 3 2 3 2" xfId="27856"/>
    <cellStyle name="Обычный 4 4 4 2 3 2 4" xfId="19408"/>
    <cellStyle name="Обычный 4 4 4 2 3 3" xfId="3919"/>
    <cellStyle name="Обычный 4 4 4 2 3 3 2" xfId="8143"/>
    <cellStyle name="Обычный 4 4 4 2 3 3 2 2" xfId="16591"/>
    <cellStyle name="Обычный 4 4 4 2 3 3 2 2 2" xfId="33488"/>
    <cellStyle name="Обычный 4 4 4 2 3 3 2 3" xfId="25040"/>
    <cellStyle name="Обычный 4 4 4 2 3 3 3" xfId="12367"/>
    <cellStyle name="Обычный 4 4 4 2 3 3 3 2" xfId="29264"/>
    <cellStyle name="Обычный 4 4 4 2 3 3 4" xfId="20816"/>
    <cellStyle name="Обычный 4 4 4 2 3 4" xfId="5327"/>
    <cellStyle name="Обычный 4 4 4 2 3 4 2" xfId="13775"/>
    <cellStyle name="Обычный 4 4 4 2 3 4 2 2" xfId="30672"/>
    <cellStyle name="Обычный 4 4 4 2 3 4 3" xfId="22224"/>
    <cellStyle name="Обычный 4 4 4 2 3 5" xfId="9551"/>
    <cellStyle name="Обычный 4 4 4 2 3 5 2" xfId="26448"/>
    <cellStyle name="Обычный 4 4 4 2 3 6" xfId="18000"/>
    <cellStyle name="Обычный 4 4 4 2 4" xfId="1807"/>
    <cellStyle name="Обычный 4 4 4 2 4 2" xfId="6031"/>
    <cellStyle name="Обычный 4 4 4 2 4 2 2" xfId="14479"/>
    <cellStyle name="Обычный 4 4 4 2 4 2 2 2" xfId="31376"/>
    <cellStyle name="Обычный 4 4 4 2 4 2 3" xfId="22928"/>
    <cellStyle name="Обычный 4 4 4 2 4 3" xfId="10255"/>
    <cellStyle name="Обычный 4 4 4 2 4 3 2" xfId="27152"/>
    <cellStyle name="Обычный 4 4 4 2 4 4" xfId="18704"/>
    <cellStyle name="Обычный 4 4 4 2 5" xfId="3215"/>
    <cellStyle name="Обычный 4 4 4 2 5 2" xfId="7439"/>
    <cellStyle name="Обычный 4 4 4 2 5 2 2" xfId="15887"/>
    <cellStyle name="Обычный 4 4 4 2 5 2 2 2" xfId="32784"/>
    <cellStyle name="Обычный 4 4 4 2 5 2 3" xfId="24336"/>
    <cellStyle name="Обычный 4 4 4 2 5 3" xfId="11663"/>
    <cellStyle name="Обычный 4 4 4 2 5 3 2" xfId="28560"/>
    <cellStyle name="Обычный 4 4 4 2 5 4" xfId="20112"/>
    <cellStyle name="Обычный 4 4 4 2 6" xfId="4623"/>
    <cellStyle name="Обычный 4 4 4 2 6 2" xfId="13071"/>
    <cellStyle name="Обычный 4 4 4 2 6 2 2" xfId="29968"/>
    <cellStyle name="Обычный 4 4 4 2 6 3" xfId="21520"/>
    <cellStyle name="Обычный 4 4 4 2 7" xfId="8847"/>
    <cellStyle name="Обычный 4 4 4 2 7 2" xfId="25744"/>
    <cellStyle name="Обычный 4 4 4 2 8" xfId="17296"/>
    <cellStyle name="Обычный 4 4 4 2 9" xfId="34193"/>
    <cellStyle name="Обычный 4 4 4 3" xfId="722"/>
    <cellStyle name="Обычный 4 4 4 3 2" xfId="1453"/>
    <cellStyle name="Обычный 4 4 4 3 2 2" xfId="2862"/>
    <cellStyle name="Обычный 4 4 4 3 2 2 2" xfId="7086"/>
    <cellStyle name="Обычный 4 4 4 3 2 2 2 2" xfId="15534"/>
    <cellStyle name="Обычный 4 4 4 3 2 2 2 2 2" xfId="32431"/>
    <cellStyle name="Обычный 4 4 4 3 2 2 2 3" xfId="23983"/>
    <cellStyle name="Обычный 4 4 4 3 2 2 3" xfId="11310"/>
    <cellStyle name="Обычный 4 4 4 3 2 2 3 2" xfId="28207"/>
    <cellStyle name="Обычный 4 4 4 3 2 2 4" xfId="19759"/>
    <cellStyle name="Обычный 4 4 4 3 2 3" xfId="4270"/>
    <cellStyle name="Обычный 4 4 4 3 2 3 2" xfId="8494"/>
    <cellStyle name="Обычный 4 4 4 3 2 3 2 2" xfId="16942"/>
    <cellStyle name="Обычный 4 4 4 3 2 3 2 2 2" xfId="33839"/>
    <cellStyle name="Обычный 4 4 4 3 2 3 2 3" xfId="25391"/>
    <cellStyle name="Обычный 4 4 4 3 2 3 3" xfId="12718"/>
    <cellStyle name="Обычный 4 4 4 3 2 3 3 2" xfId="29615"/>
    <cellStyle name="Обычный 4 4 4 3 2 3 4" xfId="21167"/>
    <cellStyle name="Обычный 4 4 4 3 2 4" xfId="5678"/>
    <cellStyle name="Обычный 4 4 4 3 2 4 2" xfId="14126"/>
    <cellStyle name="Обычный 4 4 4 3 2 4 2 2" xfId="31023"/>
    <cellStyle name="Обычный 4 4 4 3 2 4 3" xfId="22575"/>
    <cellStyle name="Обычный 4 4 4 3 2 5" xfId="9902"/>
    <cellStyle name="Обычный 4 4 4 3 2 5 2" xfId="26799"/>
    <cellStyle name="Обычный 4 4 4 3 2 6" xfId="18351"/>
    <cellStyle name="Обычный 4 4 4 3 3" xfId="2158"/>
    <cellStyle name="Обычный 4 4 4 3 3 2" xfId="6382"/>
    <cellStyle name="Обычный 4 4 4 3 3 2 2" xfId="14830"/>
    <cellStyle name="Обычный 4 4 4 3 3 2 2 2" xfId="31727"/>
    <cellStyle name="Обычный 4 4 4 3 3 2 3" xfId="23279"/>
    <cellStyle name="Обычный 4 4 4 3 3 3" xfId="10606"/>
    <cellStyle name="Обычный 4 4 4 3 3 3 2" xfId="27503"/>
    <cellStyle name="Обычный 4 4 4 3 3 4" xfId="19055"/>
    <cellStyle name="Обычный 4 4 4 3 4" xfId="3566"/>
    <cellStyle name="Обычный 4 4 4 3 4 2" xfId="7790"/>
    <cellStyle name="Обычный 4 4 4 3 4 2 2" xfId="16238"/>
    <cellStyle name="Обычный 4 4 4 3 4 2 2 2" xfId="33135"/>
    <cellStyle name="Обычный 4 4 4 3 4 2 3" xfId="24687"/>
    <cellStyle name="Обычный 4 4 4 3 4 3" xfId="12014"/>
    <cellStyle name="Обычный 4 4 4 3 4 3 2" xfId="28911"/>
    <cellStyle name="Обычный 4 4 4 3 4 4" xfId="20463"/>
    <cellStyle name="Обычный 4 4 4 3 5" xfId="4974"/>
    <cellStyle name="Обычный 4 4 4 3 5 2" xfId="13422"/>
    <cellStyle name="Обычный 4 4 4 3 5 2 2" xfId="30319"/>
    <cellStyle name="Обычный 4 4 4 3 5 3" xfId="21871"/>
    <cellStyle name="Обычный 4 4 4 3 6" xfId="9198"/>
    <cellStyle name="Обычный 4 4 4 3 6 2" xfId="26095"/>
    <cellStyle name="Обычный 4 4 4 3 7" xfId="17647"/>
    <cellStyle name="Обычный 4 4 4 3 8" xfId="34544"/>
    <cellStyle name="Обычный 4 4 4 4" xfId="1101"/>
    <cellStyle name="Обычный 4 4 4 4 2" xfId="2510"/>
    <cellStyle name="Обычный 4 4 4 4 2 2" xfId="6734"/>
    <cellStyle name="Обычный 4 4 4 4 2 2 2" xfId="15182"/>
    <cellStyle name="Обычный 4 4 4 4 2 2 2 2" xfId="32079"/>
    <cellStyle name="Обычный 4 4 4 4 2 2 3" xfId="23631"/>
    <cellStyle name="Обычный 4 4 4 4 2 3" xfId="10958"/>
    <cellStyle name="Обычный 4 4 4 4 2 3 2" xfId="27855"/>
    <cellStyle name="Обычный 4 4 4 4 2 4" xfId="19407"/>
    <cellStyle name="Обычный 4 4 4 4 3" xfId="3918"/>
    <cellStyle name="Обычный 4 4 4 4 3 2" xfId="8142"/>
    <cellStyle name="Обычный 4 4 4 4 3 2 2" xfId="16590"/>
    <cellStyle name="Обычный 4 4 4 4 3 2 2 2" xfId="33487"/>
    <cellStyle name="Обычный 4 4 4 4 3 2 3" xfId="25039"/>
    <cellStyle name="Обычный 4 4 4 4 3 3" xfId="12366"/>
    <cellStyle name="Обычный 4 4 4 4 3 3 2" xfId="29263"/>
    <cellStyle name="Обычный 4 4 4 4 3 4" xfId="20815"/>
    <cellStyle name="Обычный 4 4 4 4 4" xfId="5326"/>
    <cellStyle name="Обычный 4 4 4 4 4 2" xfId="13774"/>
    <cellStyle name="Обычный 4 4 4 4 4 2 2" xfId="30671"/>
    <cellStyle name="Обычный 4 4 4 4 4 3" xfId="22223"/>
    <cellStyle name="Обычный 4 4 4 4 5" xfId="9550"/>
    <cellStyle name="Обычный 4 4 4 4 5 2" xfId="26447"/>
    <cellStyle name="Обычный 4 4 4 4 6" xfId="17999"/>
    <cellStyle name="Обычный 4 4 4 5" xfId="1806"/>
    <cellStyle name="Обычный 4 4 4 5 2" xfId="6030"/>
    <cellStyle name="Обычный 4 4 4 5 2 2" xfId="14478"/>
    <cellStyle name="Обычный 4 4 4 5 2 2 2" xfId="31375"/>
    <cellStyle name="Обычный 4 4 4 5 2 3" xfId="22927"/>
    <cellStyle name="Обычный 4 4 4 5 3" xfId="10254"/>
    <cellStyle name="Обычный 4 4 4 5 3 2" xfId="27151"/>
    <cellStyle name="Обычный 4 4 4 5 4" xfId="18703"/>
    <cellStyle name="Обычный 4 4 4 6" xfId="3214"/>
    <cellStyle name="Обычный 4 4 4 6 2" xfId="7438"/>
    <cellStyle name="Обычный 4 4 4 6 2 2" xfId="15886"/>
    <cellStyle name="Обычный 4 4 4 6 2 2 2" xfId="32783"/>
    <cellStyle name="Обычный 4 4 4 6 2 3" xfId="24335"/>
    <cellStyle name="Обычный 4 4 4 6 3" xfId="11662"/>
    <cellStyle name="Обычный 4 4 4 6 3 2" xfId="28559"/>
    <cellStyle name="Обычный 4 4 4 6 4" xfId="20111"/>
    <cellStyle name="Обычный 4 4 4 7" xfId="4622"/>
    <cellStyle name="Обычный 4 4 4 7 2" xfId="13070"/>
    <cellStyle name="Обычный 4 4 4 7 2 2" xfId="29967"/>
    <cellStyle name="Обычный 4 4 4 7 3" xfId="21519"/>
    <cellStyle name="Обычный 4 4 4 8" xfId="8846"/>
    <cellStyle name="Обычный 4 4 4 8 2" xfId="25743"/>
    <cellStyle name="Обычный 4 4 4 9" xfId="17295"/>
    <cellStyle name="Обычный 4 4 5" xfId="324"/>
    <cellStyle name="Обычный 4 4 5 2" xfId="724"/>
    <cellStyle name="Обычный 4 4 5 2 2" xfId="1455"/>
    <cellStyle name="Обычный 4 4 5 2 2 2" xfId="2864"/>
    <cellStyle name="Обычный 4 4 5 2 2 2 2" xfId="7088"/>
    <cellStyle name="Обычный 4 4 5 2 2 2 2 2" xfId="15536"/>
    <cellStyle name="Обычный 4 4 5 2 2 2 2 2 2" xfId="32433"/>
    <cellStyle name="Обычный 4 4 5 2 2 2 2 3" xfId="23985"/>
    <cellStyle name="Обычный 4 4 5 2 2 2 3" xfId="11312"/>
    <cellStyle name="Обычный 4 4 5 2 2 2 3 2" xfId="28209"/>
    <cellStyle name="Обычный 4 4 5 2 2 2 4" xfId="19761"/>
    <cellStyle name="Обычный 4 4 5 2 2 3" xfId="4272"/>
    <cellStyle name="Обычный 4 4 5 2 2 3 2" xfId="8496"/>
    <cellStyle name="Обычный 4 4 5 2 2 3 2 2" xfId="16944"/>
    <cellStyle name="Обычный 4 4 5 2 2 3 2 2 2" xfId="33841"/>
    <cellStyle name="Обычный 4 4 5 2 2 3 2 3" xfId="25393"/>
    <cellStyle name="Обычный 4 4 5 2 2 3 3" xfId="12720"/>
    <cellStyle name="Обычный 4 4 5 2 2 3 3 2" xfId="29617"/>
    <cellStyle name="Обычный 4 4 5 2 2 3 4" xfId="21169"/>
    <cellStyle name="Обычный 4 4 5 2 2 4" xfId="5680"/>
    <cellStyle name="Обычный 4 4 5 2 2 4 2" xfId="14128"/>
    <cellStyle name="Обычный 4 4 5 2 2 4 2 2" xfId="31025"/>
    <cellStyle name="Обычный 4 4 5 2 2 4 3" xfId="22577"/>
    <cellStyle name="Обычный 4 4 5 2 2 5" xfId="9904"/>
    <cellStyle name="Обычный 4 4 5 2 2 5 2" xfId="26801"/>
    <cellStyle name="Обычный 4 4 5 2 2 6" xfId="18353"/>
    <cellStyle name="Обычный 4 4 5 2 3" xfId="2160"/>
    <cellStyle name="Обычный 4 4 5 2 3 2" xfId="6384"/>
    <cellStyle name="Обычный 4 4 5 2 3 2 2" xfId="14832"/>
    <cellStyle name="Обычный 4 4 5 2 3 2 2 2" xfId="31729"/>
    <cellStyle name="Обычный 4 4 5 2 3 2 3" xfId="23281"/>
    <cellStyle name="Обычный 4 4 5 2 3 3" xfId="10608"/>
    <cellStyle name="Обычный 4 4 5 2 3 3 2" xfId="27505"/>
    <cellStyle name="Обычный 4 4 5 2 3 4" xfId="19057"/>
    <cellStyle name="Обычный 4 4 5 2 4" xfId="3568"/>
    <cellStyle name="Обычный 4 4 5 2 4 2" xfId="7792"/>
    <cellStyle name="Обычный 4 4 5 2 4 2 2" xfId="16240"/>
    <cellStyle name="Обычный 4 4 5 2 4 2 2 2" xfId="33137"/>
    <cellStyle name="Обычный 4 4 5 2 4 2 3" xfId="24689"/>
    <cellStyle name="Обычный 4 4 5 2 4 3" xfId="12016"/>
    <cellStyle name="Обычный 4 4 5 2 4 3 2" xfId="28913"/>
    <cellStyle name="Обычный 4 4 5 2 4 4" xfId="20465"/>
    <cellStyle name="Обычный 4 4 5 2 5" xfId="4976"/>
    <cellStyle name="Обычный 4 4 5 2 5 2" xfId="13424"/>
    <cellStyle name="Обычный 4 4 5 2 5 2 2" xfId="30321"/>
    <cellStyle name="Обычный 4 4 5 2 5 3" xfId="21873"/>
    <cellStyle name="Обычный 4 4 5 2 6" xfId="9200"/>
    <cellStyle name="Обычный 4 4 5 2 6 2" xfId="26097"/>
    <cellStyle name="Обычный 4 4 5 2 7" xfId="17649"/>
    <cellStyle name="Обычный 4 4 5 2 8" xfId="34546"/>
    <cellStyle name="Обычный 4 4 5 3" xfId="1103"/>
    <cellStyle name="Обычный 4 4 5 3 2" xfId="2512"/>
    <cellStyle name="Обычный 4 4 5 3 2 2" xfId="6736"/>
    <cellStyle name="Обычный 4 4 5 3 2 2 2" xfId="15184"/>
    <cellStyle name="Обычный 4 4 5 3 2 2 2 2" xfId="32081"/>
    <cellStyle name="Обычный 4 4 5 3 2 2 3" xfId="23633"/>
    <cellStyle name="Обычный 4 4 5 3 2 3" xfId="10960"/>
    <cellStyle name="Обычный 4 4 5 3 2 3 2" xfId="27857"/>
    <cellStyle name="Обычный 4 4 5 3 2 4" xfId="19409"/>
    <cellStyle name="Обычный 4 4 5 3 3" xfId="3920"/>
    <cellStyle name="Обычный 4 4 5 3 3 2" xfId="8144"/>
    <cellStyle name="Обычный 4 4 5 3 3 2 2" xfId="16592"/>
    <cellStyle name="Обычный 4 4 5 3 3 2 2 2" xfId="33489"/>
    <cellStyle name="Обычный 4 4 5 3 3 2 3" xfId="25041"/>
    <cellStyle name="Обычный 4 4 5 3 3 3" xfId="12368"/>
    <cellStyle name="Обычный 4 4 5 3 3 3 2" xfId="29265"/>
    <cellStyle name="Обычный 4 4 5 3 3 4" xfId="20817"/>
    <cellStyle name="Обычный 4 4 5 3 4" xfId="5328"/>
    <cellStyle name="Обычный 4 4 5 3 4 2" xfId="13776"/>
    <cellStyle name="Обычный 4 4 5 3 4 2 2" xfId="30673"/>
    <cellStyle name="Обычный 4 4 5 3 4 3" xfId="22225"/>
    <cellStyle name="Обычный 4 4 5 3 5" xfId="9552"/>
    <cellStyle name="Обычный 4 4 5 3 5 2" xfId="26449"/>
    <cellStyle name="Обычный 4 4 5 3 6" xfId="18001"/>
    <cellStyle name="Обычный 4 4 5 4" xfId="1808"/>
    <cellStyle name="Обычный 4 4 5 4 2" xfId="6032"/>
    <cellStyle name="Обычный 4 4 5 4 2 2" xfId="14480"/>
    <cellStyle name="Обычный 4 4 5 4 2 2 2" xfId="31377"/>
    <cellStyle name="Обычный 4 4 5 4 2 3" xfId="22929"/>
    <cellStyle name="Обычный 4 4 5 4 3" xfId="10256"/>
    <cellStyle name="Обычный 4 4 5 4 3 2" xfId="27153"/>
    <cellStyle name="Обычный 4 4 5 4 4" xfId="18705"/>
    <cellStyle name="Обычный 4 4 5 5" xfId="3216"/>
    <cellStyle name="Обычный 4 4 5 5 2" xfId="7440"/>
    <cellStyle name="Обычный 4 4 5 5 2 2" xfId="15888"/>
    <cellStyle name="Обычный 4 4 5 5 2 2 2" xfId="32785"/>
    <cellStyle name="Обычный 4 4 5 5 2 3" xfId="24337"/>
    <cellStyle name="Обычный 4 4 5 5 3" xfId="11664"/>
    <cellStyle name="Обычный 4 4 5 5 3 2" xfId="28561"/>
    <cellStyle name="Обычный 4 4 5 5 4" xfId="20113"/>
    <cellStyle name="Обычный 4 4 5 6" xfId="4624"/>
    <cellStyle name="Обычный 4 4 5 6 2" xfId="13072"/>
    <cellStyle name="Обычный 4 4 5 6 2 2" xfId="29969"/>
    <cellStyle name="Обычный 4 4 5 6 3" xfId="21521"/>
    <cellStyle name="Обычный 4 4 5 7" xfId="8848"/>
    <cellStyle name="Обычный 4 4 5 7 2" xfId="25745"/>
    <cellStyle name="Обычный 4 4 5 8" xfId="17297"/>
    <cellStyle name="Обычный 4 4 5 9" xfId="34194"/>
    <cellStyle name="Обычный 4 4 6" xfId="709"/>
    <cellStyle name="Обычный 4 4 6 2" xfId="1440"/>
    <cellStyle name="Обычный 4 4 6 2 2" xfId="2849"/>
    <cellStyle name="Обычный 4 4 6 2 2 2" xfId="7073"/>
    <cellStyle name="Обычный 4 4 6 2 2 2 2" xfId="15521"/>
    <cellStyle name="Обычный 4 4 6 2 2 2 2 2" xfId="32418"/>
    <cellStyle name="Обычный 4 4 6 2 2 2 3" xfId="23970"/>
    <cellStyle name="Обычный 4 4 6 2 2 3" xfId="11297"/>
    <cellStyle name="Обычный 4 4 6 2 2 3 2" xfId="28194"/>
    <cellStyle name="Обычный 4 4 6 2 2 4" xfId="19746"/>
    <cellStyle name="Обычный 4 4 6 2 3" xfId="4257"/>
    <cellStyle name="Обычный 4 4 6 2 3 2" xfId="8481"/>
    <cellStyle name="Обычный 4 4 6 2 3 2 2" xfId="16929"/>
    <cellStyle name="Обычный 4 4 6 2 3 2 2 2" xfId="33826"/>
    <cellStyle name="Обычный 4 4 6 2 3 2 3" xfId="25378"/>
    <cellStyle name="Обычный 4 4 6 2 3 3" xfId="12705"/>
    <cellStyle name="Обычный 4 4 6 2 3 3 2" xfId="29602"/>
    <cellStyle name="Обычный 4 4 6 2 3 4" xfId="21154"/>
    <cellStyle name="Обычный 4 4 6 2 4" xfId="5665"/>
    <cellStyle name="Обычный 4 4 6 2 4 2" xfId="14113"/>
    <cellStyle name="Обычный 4 4 6 2 4 2 2" xfId="31010"/>
    <cellStyle name="Обычный 4 4 6 2 4 3" xfId="22562"/>
    <cellStyle name="Обычный 4 4 6 2 5" xfId="9889"/>
    <cellStyle name="Обычный 4 4 6 2 5 2" xfId="26786"/>
    <cellStyle name="Обычный 4 4 6 2 6" xfId="18338"/>
    <cellStyle name="Обычный 4 4 6 3" xfId="2145"/>
    <cellStyle name="Обычный 4 4 6 3 2" xfId="6369"/>
    <cellStyle name="Обычный 4 4 6 3 2 2" xfId="14817"/>
    <cellStyle name="Обычный 4 4 6 3 2 2 2" xfId="31714"/>
    <cellStyle name="Обычный 4 4 6 3 2 3" xfId="23266"/>
    <cellStyle name="Обычный 4 4 6 3 3" xfId="10593"/>
    <cellStyle name="Обычный 4 4 6 3 3 2" xfId="27490"/>
    <cellStyle name="Обычный 4 4 6 3 4" xfId="19042"/>
    <cellStyle name="Обычный 4 4 6 4" xfId="3553"/>
    <cellStyle name="Обычный 4 4 6 4 2" xfId="7777"/>
    <cellStyle name="Обычный 4 4 6 4 2 2" xfId="16225"/>
    <cellStyle name="Обычный 4 4 6 4 2 2 2" xfId="33122"/>
    <cellStyle name="Обычный 4 4 6 4 2 3" xfId="24674"/>
    <cellStyle name="Обычный 4 4 6 4 3" xfId="12001"/>
    <cellStyle name="Обычный 4 4 6 4 3 2" xfId="28898"/>
    <cellStyle name="Обычный 4 4 6 4 4" xfId="20450"/>
    <cellStyle name="Обычный 4 4 6 5" xfId="4961"/>
    <cellStyle name="Обычный 4 4 6 5 2" xfId="13409"/>
    <cellStyle name="Обычный 4 4 6 5 2 2" xfId="30306"/>
    <cellStyle name="Обычный 4 4 6 5 3" xfId="21858"/>
    <cellStyle name="Обычный 4 4 6 6" xfId="9185"/>
    <cellStyle name="Обычный 4 4 6 6 2" xfId="26082"/>
    <cellStyle name="Обычный 4 4 6 7" xfId="17634"/>
    <cellStyle name="Обычный 4 4 6 8" xfId="34531"/>
    <cellStyle name="Обычный 4 4 7" xfId="1088"/>
    <cellStyle name="Обычный 4 4 7 2" xfId="2497"/>
    <cellStyle name="Обычный 4 4 7 2 2" xfId="6721"/>
    <cellStyle name="Обычный 4 4 7 2 2 2" xfId="15169"/>
    <cellStyle name="Обычный 4 4 7 2 2 2 2" xfId="32066"/>
    <cellStyle name="Обычный 4 4 7 2 2 3" xfId="23618"/>
    <cellStyle name="Обычный 4 4 7 2 3" xfId="10945"/>
    <cellStyle name="Обычный 4 4 7 2 3 2" xfId="27842"/>
    <cellStyle name="Обычный 4 4 7 2 4" xfId="19394"/>
    <cellStyle name="Обычный 4 4 7 3" xfId="3905"/>
    <cellStyle name="Обычный 4 4 7 3 2" xfId="8129"/>
    <cellStyle name="Обычный 4 4 7 3 2 2" xfId="16577"/>
    <cellStyle name="Обычный 4 4 7 3 2 2 2" xfId="33474"/>
    <cellStyle name="Обычный 4 4 7 3 2 3" xfId="25026"/>
    <cellStyle name="Обычный 4 4 7 3 3" xfId="12353"/>
    <cellStyle name="Обычный 4 4 7 3 3 2" xfId="29250"/>
    <cellStyle name="Обычный 4 4 7 3 4" xfId="20802"/>
    <cellStyle name="Обычный 4 4 7 4" xfId="5313"/>
    <cellStyle name="Обычный 4 4 7 4 2" xfId="13761"/>
    <cellStyle name="Обычный 4 4 7 4 2 2" xfId="30658"/>
    <cellStyle name="Обычный 4 4 7 4 3" xfId="22210"/>
    <cellStyle name="Обычный 4 4 7 5" xfId="9537"/>
    <cellStyle name="Обычный 4 4 7 5 2" xfId="26434"/>
    <cellStyle name="Обычный 4 4 7 6" xfId="17986"/>
    <cellStyle name="Обычный 4 4 8" xfId="1793"/>
    <cellStyle name="Обычный 4 4 8 2" xfId="6017"/>
    <cellStyle name="Обычный 4 4 8 2 2" xfId="14465"/>
    <cellStyle name="Обычный 4 4 8 2 2 2" xfId="31362"/>
    <cellStyle name="Обычный 4 4 8 2 3" xfId="22914"/>
    <cellStyle name="Обычный 4 4 8 3" xfId="10241"/>
    <cellStyle name="Обычный 4 4 8 3 2" xfId="27138"/>
    <cellStyle name="Обычный 4 4 8 4" xfId="18690"/>
    <cellStyle name="Обычный 4 4 9" xfId="3201"/>
    <cellStyle name="Обычный 4 4 9 2" xfId="7425"/>
    <cellStyle name="Обычный 4 4 9 2 2" xfId="15873"/>
    <cellStyle name="Обычный 4 4 9 2 2 2" xfId="32770"/>
    <cellStyle name="Обычный 4 4 9 2 3" xfId="24322"/>
    <cellStyle name="Обычный 4 4 9 3" xfId="11649"/>
    <cellStyle name="Обычный 4 4 9 3 2" xfId="28546"/>
    <cellStyle name="Обычный 4 4 9 4" xfId="20098"/>
    <cellStyle name="Обычный 4 4_Отчет за 2015 год" xfId="325"/>
    <cellStyle name="Обычный 4 5" xfId="326"/>
    <cellStyle name="Обычный 4 5 10" xfId="8849"/>
    <cellStyle name="Обычный 4 5 10 2" xfId="25746"/>
    <cellStyle name="Обычный 4 5 11" xfId="17298"/>
    <cellStyle name="Обычный 4 5 12" xfId="34195"/>
    <cellStyle name="Обычный 4 5 2" xfId="327"/>
    <cellStyle name="Обычный 4 5 2 10" xfId="17299"/>
    <cellStyle name="Обычный 4 5 2 11" xfId="34196"/>
    <cellStyle name="Обычный 4 5 2 2" xfId="328"/>
    <cellStyle name="Обычный 4 5 2 2 10" xfId="34197"/>
    <cellStyle name="Обычный 4 5 2 2 2" xfId="329"/>
    <cellStyle name="Обычный 4 5 2 2 2 2" xfId="728"/>
    <cellStyle name="Обычный 4 5 2 2 2 2 2" xfId="1459"/>
    <cellStyle name="Обычный 4 5 2 2 2 2 2 2" xfId="2868"/>
    <cellStyle name="Обычный 4 5 2 2 2 2 2 2 2" xfId="7092"/>
    <cellStyle name="Обычный 4 5 2 2 2 2 2 2 2 2" xfId="15540"/>
    <cellStyle name="Обычный 4 5 2 2 2 2 2 2 2 2 2" xfId="32437"/>
    <cellStyle name="Обычный 4 5 2 2 2 2 2 2 2 3" xfId="23989"/>
    <cellStyle name="Обычный 4 5 2 2 2 2 2 2 3" xfId="11316"/>
    <cellStyle name="Обычный 4 5 2 2 2 2 2 2 3 2" xfId="28213"/>
    <cellStyle name="Обычный 4 5 2 2 2 2 2 2 4" xfId="19765"/>
    <cellStyle name="Обычный 4 5 2 2 2 2 2 3" xfId="4276"/>
    <cellStyle name="Обычный 4 5 2 2 2 2 2 3 2" xfId="8500"/>
    <cellStyle name="Обычный 4 5 2 2 2 2 2 3 2 2" xfId="16948"/>
    <cellStyle name="Обычный 4 5 2 2 2 2 2 3 2 2 2" xfId="33845"/>
    <cellStyle name="Обычный 4 5 2 2 2 2 2 3 2 3" xfId="25397"/>
    <cellStyle name="Обычный 4 5 2 2 2 2 2 3 3" xfId="12724"/>
    <cellStyle name="Обычный 4 5 2 2 2 2 2 3 3 2" xfId="29621"/>
    <cellStyle name="Обычный 4 5 2 2 2 2 2 3 4" xfId="21173"/>
    <cellStyle name="Обычный 4 5 2 2 2 2 2 4" xfId="5684"/>
    <cellStyle name="Обычный 4 5 2 2 2 2 2 4 2" xfId="14132"/>
    <cellStyle name="Обычный 4 5 2 2 2 2 2 4 2 2" xfId="31029"/>
    <cellStyle name="Обычный 4 5 2 2 2 2 2 4 3" xfId="22581"/>
    <cellStyle name="Обычный 4 5 2 2 2 2 2 5" xfId="9908"/>
    <cellStyle name="Обычный 4 5 2 2 2 2 2 5 2" xfId="26805"/>
    <cellStyle name="Обычный 4 5 2 2 2 2 2 6" xfId="18357"/>
    <cellStyle name="Обычный 4 5 2 2 2 2 3" xfId="2164"/>
    <cellStyle name="Обычный 4 5 2 2 2 2 3 2" xfId="6388"/>
    <cellStyle name="Обычный 4 5 2 2 2 2 3 2 2" xfId="14836"/>
    <cellStyle name="Обычный 4 5 2 2 2 2 3 2 2 2" xfId="31733"/>
    <cellStyle name="Обычный 4 5 2 2 2 2 3 2 3" xfId="23285"/>
    <cellStyle name="Обычный 4 5 2 2 2 2 3 3" xfId="10612"/>
    <cellStyle name="Обычный 4 5 2 2 2 2 3 3 2" xfId="27509"/>
    <cellStyle name="Обычный 4 5 2 2 2 2 3 4" xfId="19061"/>
    <cellStyle name="Обычный 4 5 2 2 2 2 4" xfId="3572"/>
    <cellStyle name="Обычный 4 5 2 2 2 2 4 2" xfId="7796"/>
    <cellStyle name="Обычный 4 5 2 2 2 2 4 2 2" xfId="16244"/>
    <cellStyle name="Обычный 4 5 2 2 2 2 4 2 2 2" xfId="33141"/>
    <cellStyle name="Обычный 4 5 2 2 2 2 4 2 3" xfId="24693"/>
    <cellStyle name="Обычный 4 5 2 2 2 2 4 3" xfId="12020"/>
    <cellStyle name="Обычный 4 5 2 2 2 2 4 3 2" xfId="28917"/>
    <cellStyle name="Обычный 4 5 2 2 2 2 4 4" xfId="20469"/>
    <cellStyle name="Обычный 4 5 2 2 2 2 5" xfId="4980"/>
    <cellStyle name="Обычный 4 5 2 2 2 2 5 2" xfId="13428"/>
    <cellStyle name="Обычный 4 5 2 2 2 2 5 2 2" xfId="30325"/>
    <cellStyle name="Обычный 4 5 2 2 2 2 5 3" xfId="21877"/>
    <cellStyle name="Обычный 4 5 2 2 2 2 6" xfId="9204"/>
    <cellStyle name="Обычный 4 5 2 2 2 2 6 2" xfId="26101"/>
    <cellStyle name="Обычный 4 5 2 2 2 2 7" xfId="17653"/>
    <cellStyle name="Обычный 4 5 2 2 2 2 8" xfId="34550"/>
    <cellStyle name="Обычный 4 5 2 2 2 3" xfId="1107"/>
    <cellStyle name="Обычный 4 5 2 2 2 3 2" xfId="2516"/>
    <cellStyle name="Обычный 4 5 2 2 2 3 2 2" xfId="6740"/>
    <cellStyle name="Обычный 4 5 2 2 2 3 2 2 2" xfId="15188"/>
    <cellStyle name="Обычный 4 5 2 2 2 3 2 2 2 2" xfId="32085"/>
    <cellStyle name="Обычный 4 5 2 2 2 3 2 2 3" xfId="23637"/>
    <cellStyle name="Обычный 4 5 2 2 2 3 2 3" xfId="10964"/>
    <cellStyle name="Обычный 4 5 2 2 2 3 2 3 2" xfId="27861"/>
    <cellStyle name="Обычный 4 5 2 2 2 3 2 4" xfId="19413"/>
    <cellStyle name="Обычный 4 5 2 2 2 3 3" xfId="3924"/>
    <cellStyle name="Обычный 4 5 2 2 2 3 3 2" xfId="8148"/>
    <cellStyle name="Обычный 4 5 2 2 2 3 3 2 2" xfId="16596"/>
    <cellStyle name="Обычный 4 5 2 2 2 3 3 2 2 2" xfId="33493"/>
    <cellStyle name="Обычный 4 5 2 2 2 3 3 2 3" xfId="25045"/>
    <cellStyle name="Обычный 4 5 2 2 2 3 3 3" xfId="12372"/>
    <cellStyle name="Обычный 4 5 2 2 2 3 3 3 2" xfId="29269"/>
    <cellStyle name="Обычный 4 5 2 2 2 3 3 4" xfId="20821"/>
    <cellStyle name="Обычный 4 5 2 2 2 3 4" xfId="5332"/>
    <cellStyle name="Обычный 4 5 2 2 2 3 4 2" xfId="13780"/>
    <cellStyle name="Обычный 4 5 2 2 2 3 4 2 2" xfId="30677"/>
    <cellStyle name="Обычный 4 5 2 2 2 3 4 3" xfId="22229"/>
    <cellStyle name="Обычный 4 5 2 2 2 3 5" xfId="9556"/>
    <cellStyle name="Обычный 4 5 2 2 2 3 5 2" xfId="26453"/>
    <cellStyle name="Обычный 4 5 2 2 2 3 6" xfId="18005"/>
    <cellStyle name="Обычный 4 5 2 2 2 4" xfId="1812"/>
    <cellStyle name="Обычный 4 5 2 2 2 4 2" xfId="6036"/>
    <cellStyle name="Обычный 4 5 2 2 2 4 2 2" xfId="14484"/>
    <cellStyle name="Обычный 4 5 2 2 2 4 2 2 2" xfId="31381"/>
    <cellStyle name="Обычный 4 5 2 2 2 4 2 3" xfId="22933"/>
    <cellStyle name="Обычный 4 5 2 2 2 4 3" xfId="10260"/>
    <cellStyle name="Обычный 4 5 2 2 2 4 3 2" xfId="27157"/>
    <cellStyle name="Обычный 4 5 2 2 2 4 4" xfId="18709"/>
    <cellStyle name="Обычный 4 5 2 2 2 5" xfId="3220"/>
    <cellStyle name="Обычный 4 5 2 2 2 5 2" xfId="7444"/>
    <cellStyle name="Обычный 4 5 2 2 2 5 2 2" xfId="15892"/>
    <cellStyle name="Обычный 4 5 2 2 2 5 2 2 2" xfId="32789"/>
    <cellStyle name="Обычный 4 5 2 2 2 5 2 3" xfId="24341"/>
    <cellStyle name="Обычный 4 5 2 2 2 5 3" xfId="11668"/>
    <cellStyle name="Обычный 4 5 2 2 2 5 3 2" xfId="28565"/>
    <cellStyle name="Обычный 4 5 2 2 2 5 4" xfId="20117"/>
    <cellStyle name="Обычный 4 5 2 2 2 6" xfId="4628"/>
    <cellStyle name="Обычный 4 5 2 2 2 6 2" xfId="13076"/>
    <cellStyle name="Обычный 4 5 2 2 2 6 2 2" xfId="29973"/>
    <cellStyle name="Обычный 4 5 2 2 2 6 3" xfId="21525"/>
    <cellStyle name="Обычный 4 5 2 2 2 7" xfId="8852"/>
    <cellStyle name="Обычный 4 5 2 2 2 7 2" xfId="25749"/>
    <cellStyle name="Обычный 4 5 2 2 2 8" xfId="17301"/>
    <cellStyle name="Обычный 4 5 2 2 2 9" xfId="34198"/>
    <cellStyle name="Обычный 4 5 2 2 3" xfId="727"/>
    <cellStyle name="Обычный 4 5 2 2 3 2" xfId="1458"/>
    <cellStyle name="Обычный 4 5 2 2 3 2 2" xfId="2867"/>
    <cellStyle name="Обычный 4 5 2 2 3 2 2 2" xfId="7091"/>
    <cellStyle name="Обычный 4 5 2 2 3 2 2 2 2" xfId="15539"/>
    <cellStyle name="Обычный 4 5 2 2 3 2 2 2 2 2" xfId="32436"/>
    <cellStyle name="Обычный 4 5 2 2 3 2 2 2 3" xfId="23988"/>
    <cellStyle name="Обычный 4 5 2 2 3 2 2 3" xfId="11315"/>
    <cellStyle name="Обычный 4 5 2 2 3 2 2 3 2" xfId="28212"/>
    <cellStyle name="Обычный 4 5 2 2 3 2 2 4" xfId="19764"/>
    <cellStyle name="Обычный 4 5 2 2 3 2 3" xfId="4275"/>
    <cellStyle name="Обычный 4 5 2 2 3 2 3 2" xfId="8499"/>
    <cellStyle name="Обычный 4 5 2 2 3 2 3 2 2" xfId="16947"/>
    <cellStyle name="Обычный 4 5 2 2 3 2 3 2 2 2" xfId="33844"/>
    <cellStyle name="Обычный 4 5 2 2 3 2 3 2 3" xfId="25396"/>
    <cellStyle name="Обычный 4 5 2 2 3 2 3 3" xfId="12723"/>
    <cellStyle name="Обычный 4 5 2 2 3 2 3 3 2" xfId="29620"/>
    <cellStyle name="Обычный 4 5 2 2 3 2 3 4" xfId="21172"/>
    <cellStyle name="Обычный 4 5 2 2 3 2 4" xfId="5683"/>
    <cellStyle name="Обычный 4 5 2 2 3 2 4 2" xfId="14131"/>
    <cellStyle name="Обычный 4 5 2 2 3 2 4 2 2" xfId="31028"/>
    <cellStyle name="Обычный 4 5 2 2 3 2 4 3" xfId="22580"/>
    <cellStyle name="Обычный 4 5 2 2 3 2 5" xfId="9907"/>
    <cellStyle name="Обычный 4 5 2 2 3 2 5 2" xfId="26804"/>
    <cellStyle name="Обычный 4 5 2 2 3 2 6" xfId="18356"/>
    <cellStyle name="Обычный 4 5 2 2 3 3" xfId="2163"/>
    <cellStyle name="Обычный 4 5 2 2 3 3 2" xfId="6387"/>
    <cellStyle name="Обычный 4 5 2 2 3 3 2 2" xfId="14835"/>
    <cellStyle name="Обычный 4 5 2 2 3 3 2 2 2" xfId="31732"/>
    <cellStyle name="Обычный 4 5 2 2 3 3 2 3" xfId="23284"/>
    <cellStyle name="Обычный 4 5 2 2 3 3 3" xfId="10611"/>
    <cellStyle name="Обычный 4 5 2 2 3 3 3 2" xfId="27508"/>
    <cellStyle name="Обычный 4 5 2 2 3 3 4" xfId="19060"/>
    <cellStyle name="Обычный 4 5 2 2 3 4" xfId="3571"/>
    <cellStyle name="Обычный 4 5 2 2 3 4 2" xfId="7795"/>
    <cellStyle name="Обычный 4 5 2 2 3 4 2 2" xfId="16243"/>
    <cellStyle name="Обычный 4 5 2 2 3 4 2 2 2" xfId="33140"/>
    <cellStyle name="Обычный 4 5 2 2 3 4 2 3" xfId="24692"/>
    <cellStyle name="Обычный 4 5 2 2 3 4 3" xfId="12019"/>
    <cellStyle name="Обычный 4 5 2 2 3 4 3 2" xfId="28916"/>
    <cellStyle name="Обычный 4 5 2 2 3 4 4" xfId="20468"/>
    <cellStyle name="Обычный 4 5 2 2 3 5" xfId="4979"/>
    <cellStyle name="Обычный 4 5 2 2 3 5 2" xfId="13427"/>
    <cellStyle name="Обычный 4 5 2 2 3 5 2 2" xfId="30324"/>
    <cellStyle name="Обычный 4 5 2 2 3 5 3" xfId="21876"/>
    <cellStyle name="Обычный 4 5 2 2 3 6" xfId="9203"/>
    <cellStyle name="Обычный 4 5 2 2 3 6 2" xfId="26100"/>
    <cellStyle name="Обычный 4 5 2 2 3 7" xfId="17652"/>
    <cellStyle name="Обычный 4 5 2 2 3 8" xfId="34549"/>
    <cellStyle name="Обычный 4 5 2 2 4" xfId="1106"/>
    <cellStyle name="Обычный 4 5 2 2 4 2" xfId="2515"/>
    <cellStyle name="Обычный 4 5 2 2 4 2 2" xfId="6739"/>
    <cellStyle name="Обычный 4 5 2 2 4 2 2 2" xfId="15187"/>
    <cellStyle name="Обычный 4 5 2 2 4 2 2 2 2" xfId="32084"/>
    <cellStyle name="Обычный 4 5 2 2 4 2 2 3" xfId="23636"/>
    <cellStyle name="Обычный 4 5 2 2 4 2 3" xfId="10963"/>
    <cellStyle name="Обычный 4 5 2 2 4 2 3 2" xfId="27860"/>
    <cellStyle name="Обычный 4 5 2 2 4 2 4" xfId="19412"/>
    <cellStyle name="Обычный 4 5 2 2 4 3" xfId="3923"/>
    <cellStyle name="Обычный 4 5 2 2 4 3 2" xfId="8147"/>
    <cellStyle name="Обычный 4 5 2 2 4 3 2 2" xfId="16595"/>
    <cellStyle name="Обычный 4 5 2 2 4 3 2 2 2" xfId="33492"/>
    <cellStyle name="Обычный 4 5 2 2 4 3 2 3" xfId="25044"/>
    <cellStyle name="Обычный 4 5 2 2 4 3 3" xfId="12371"/>
    <cellStyle name="Обычный 4 5 2 2 4 3 3 2" xfId="29268"/>
    <cellStyle name="Обычный 4 5 2 2 4 3 4" xfId="20820"/>
    <cellStyle name="Обычный 4 5 2 2 4 4" xfId="5331"/>
    <cellStyle name="Обычный 4 5 2 2 4 4 2" xfId="13779"/>
    <cellStyle name="Обычный 4 5 2 2 4 4 2 2" xfId="30676"/>
    <cellStyle name="Обычный 4 5 2 2 4 4 3" xfId="22228"/>
    <cellStyle name="Обычный 4 5 2 2 4 5" xfId="9555"/>
    <cellStyle name="Обычный 4 5 2 2 4 5 2" xfId="26452"/>
    <cellStyle name="Обычный 4 5 2 2 4 6" xfId="18004"/>
    <cellStyle name="Обычный 4 5 2 2 5" xfId="1811"/>
    <cellStyle name="Обычный 4 5 2 2 5 2" xfId="6035"/>
    <cellStyle name="Обычный 4 5 2 2 5 2 2" xfId="14483"/>
    <cellStyle name="Обычный 4 5 2 2 5 2 2 2" xfId="31380"/>
    <cellStyle name="Обычный 4 5 2 2 5 2 3" xfId="22932"/>
    <cellStyle name="Обычный 4 5 2 2 5 3" xfId="10259"/>
    <cellStyle name="Обычный 4 5 2 2 5 3 2" xfId="27156"/>
    <cellStyle name="Обычный 4 5 2 2 5 4" xfId="18708"/>
    <cellStyle name="Обычный 4 5 2 2 6" xfId="3219"/>
    <cellStyle name="Обычный 4 5 2 2 6 2" xfId="7443"/>
    <cellStyle name="Обычный 4 5 2 2 6 2 2" xfId="15891"/>
    <cellStyle name="Обычный 4 5 2 2 6 2 2 2" xfId="32788"/>
    <cellStyle name="Обычный 4 5 2 2 6 2 3" xfId="24340"/>
    <cellStyle name="Обычный 4 5 2 2 6 3" xfId="11667"/>
    <cellStyle name="Обычный 4 5 2 2 6 3 2" xfId="28564"/>
    <cellStyle name="Обычный 4 5 2 2 6 4" xfId="20116"/>
    <cellStyle name="Обычный 4 5 2 2 7" xfId="4627"/>
    <cellStyle name="Обычный 4 5 2 2 7 2" xfId="13075"/>
    <cellStyle name="Обычный 4 5 2 2 7 2 2" xfId="29972"/>
    <cellStyle name="Обычный 4 5 2 2 7 3" xfId="21524"/>
    <cellStyle name="Обычный 4 5 2 2 8" xfId="8851"/>
    <cellStyle name="Обычный 4 5 2 2 8 2" xfId="25748"/>
    <cellStyle name="Обычный 4 5 2 2 9" xfId="17300"/>
    <cellStyle name="Обычный 4 5 2 3" xfId="330"/>
    <cellStyle name="Обычный 4 5 2 3 2" xfId="729"/>
    <cellStyle name="Обычный 4 5 2 3 2 2" xfId="1460"/>
    <cellStyle name="Обычный 4 5 2 3 2 2 2" xfId="2869"/>
    <cellStyle name="Обычный 4 5 2 3 2 2 2 2" xfId="7093"/>
    <cellStyle name="Обычный 4 5 2 3 2 2 2 2 2" xfId="15541"/>
    <cellStyle name="Обычный 4 5 2 3 2 2 2 2 2 2" xfId="32438"/>
    <cellStyle name="Обычный 4 5 2 3 2 2 2 2 3" xfId="23990"/>
    <cellStyle name="Обычный 4 5 2 3 2 2 2 3" xfId="11317"/>
    <cellStyle name="Обычный 4 5 2 3 2 2 2 3 2" xfId="28214"/>
    <cellStyle name="Обычный 4 5 2 3 2 2 2 4" xfId="19766"/>
    <cellStyle name="Обычный 4 5 2 3 2 2 3" xfId="4277"/>
    <cellStyle name="Обычный 4 5 2 3 2 2 3 2" xfId="8501"/>
    <cellStyle name="Обычный 4 5 2 3 2 2 3 2 2" xfId="16949"/>
    <cellStyle name="Обычный 4 5 2 3 2 2 3 2 2 2" xfId="33846"/>
    <cellStyle name="Обычный 4 5 2 3 2 2 3 2 3" xfId="25398"/>
    <cellStyle name="Обычный 4 5 2 3 2 2 3 3" xfId="12725"/>
    <cellStyle name="Обычный 4 5 2 3 2 2 3 3 2" xfId="29622"/>
    <cellStyle name="Обычный 4 5 2 3 2 2 3 4" xfId="21174"/>
    <cellStyle name="Обычный 4 5 2 3 2 2 4" xfId="5685"/>
    <cellStyle name="Обычный 4 5 2 3 2 2 4 2" xfId="14133"/>
    <cellStyle name="Обычный 4 5 2 3 2 2 4 2 2" xfId="31030"/>
    <cellStyle name="Обычный 4 5 2 3 2 2 4 3" xfId="22582"/>
    <cellStyle name="Обычный 4 5 2 3 2 2 5" xfId="9909"/>
    <cellStyle name="Обычный 4 5 2 3 2 2 5 2" xfId="26806"/>
    <cellStyle name="Обычный 4 5 2 3 2 2 6" xfId="18358"/>
    <cellStyle name="Обычный 4 5 2 3 2 3" xfId="2165"/>
    <cellStyle name="Обычный 4 5 2 3 2 3 2" xfId="6389"/>
    <cellStyle name="Обычный 4 5 2 3 2 3 2 2" xfId="14837"/>
    <cellStyle name="Обычный 4 5 2 3 2 3 2 2 2" xfId="31734"/>
    <cellStyle name="Обычный 4 5 2 3 2 3 2 3" xfId="23286"/>
    <cellStyle name="Обычный 4 5 2 3 2 3 3" xfId="10613"/>
    <cellStyle name="Обычный 4 5 2 3 2 3 3 2" xfId="27510"/>
    <cellStyle name="Обычный 4 5 2 3 2 3 4" xfId="19062"/>
    <cellStyle name="Обычный 4 5 2 3 2 4" xfId="3573"/>
    <cellStyle name="Обычный 4 5 2 3 2 4 2" xfId="7797"/>
    <cellStyle name="Обычный 4 5 2 3 2 4 2 2" xfId="16245"/>
    <cellStyle name="Обычный 4 5 2 3 2 4 2 2 2" xfId="33142"/>
    <cellStyle name="Обычный 4 5 2 3 2 4 2 3" xfId="24694"/>
    <cellStyle name="Обычный 4 5 2 3 2 4 3" xfId="12021"/>
    <cellStyle name="Обычный 4 5 2 3 2 4 3 2" xfId="28918"/>
    <cellStyle name="Обычный 4 5 2 3 2 4 4" xfId="20470"/>
    <cellStyle name="Обычный 4 5 2 3 2 5" xfId="4981"/>
    <cellStyle name="Обычный 4 5 2 3 2 5 2" xfId="13429"/>
    <cellStyle name="Обычный 4 5 2 3 2 5 2 2" xfId="30326"/>
    <cellStyle name="Обычный 4 5 2 3 2 5 3" xfId="21878"/>
    <cellStyle name="Обычный 4 5 2 3 2 6" xfId="9205"/>
    <cellStyle name="Обычный 4 5 2 3 2 6 2" xfId="26102"/>
    <cellStyle name="Обычный 4 5 2 3 2 7" xfId="17654"/>
    <cellStyle name="Обычный 4 5 2 3 2 8" xfId="34551"/>
    <cellStyle name="Обычный 4 5 2 3 3" xfId="1108"/>
    <cellStyle name="Обычный 4 5 2 3 3 2" xfId="2517"/>
    <cellStyle name="Обычный 4 5 2 3 3 2 2" xfId="6741"/>
    <cellStyle name="Обычный 4 5 2 3 3 2 2 2" xfId="15189"/>
    <cellStyle name="Обычный 4 5 2 3 3 2 2 2 2" xfId="32086"/>
    <cellStyle name="Обычный 4 5 2 3 3 2 2 3" xfId="23638"/>
    <cellStyle name="Обычный 4 5 2 3 3 2 3" xfId="10965"/>
    <cellStyle name="Обычный 4 5 2 3 3 2 3 2" xfId="27862"/>
    <cellStyle name="Обычный 4 5 2 3 3 2 4" xfId="19414"/>
    <cellStyle name="Обычный 4 5 2 3 3 3" xfId="3925"/>
    <cellStyle name="Обычный 4 5 2 3 3 3 2" xfId="8149"/>
    <cellStyle name="Обычный 4 5 2 3 3 3 2 2" xfId="16597"/>
    <cellStyle name="Обычный 4 5 2 3 3 3 2 2 2" xfId="33494"/>
    <cellStyle name="Обычный 4 5 2 3 3 3 2 3" xfId="25046"/>
    <cellStyle name="Обычный 4 5 2 3 3 3 3" xfId="12373"/>
    <cellStyle name="Обычный 4 5 2 3 3 3 3 2" xfId="29270"/>
    <cellStyle name="Обычный 4 5 2 3 3 3 4" xfId="20822"/>
    <cellStyle name="Обычный 4 5 2 3 3 4" xfId="5333"/>
    <cellStyle name="Обычный 4 5 2 3 3 4 2" xfId="13781"/>
    <cellStyle name="Обычный 4 5 2 3 3 4 2 2" xfId="30678"/>
    <cellStyle name="Обычный 4 5 2 3 3 4 3" xfId="22230"/>
    <cellStyle name="Обычный 4 5 2 3 3 5" xfId="9557"/>
    <cellStyle name="Обычный 4 5 2 3 3 5 2" xfId="26454"/>
    <cellStyle name="Обычный 4 5 2 3 3 6" xfId="18006"/>
    <cellStyle name="Обычный 4 5 2 3 4" xfId="1813"/>
    <cellStyle name="Обычный 4 5 2 3 4 2" xfId="6037"/>
    <cellStyle name="Обычный 4 5 2 3 4 2 2" xfId="14485"/>
    <cellStyle name="Обычный 4 5 2 3 4 2 2 2" xfId="31382"/>
    <cellStyle name="Обычный 4 5 2 3 4 2 3" xfId="22934"/>
    <cellStyle name="Обычный 4 5 2 3 4 3" xfId="10261"/>
    <cellStyle name="Обычный 4 5 2 3 4 3 2" xfId="27158"/>
    <cellStyle name="Обычный 4 5 2 3 4 4" xfId="18710"/>
    <cellStyle name="Обычный 4 5 2 3 5" xfId="3221"/>
    <cellStyle name="Обычный 4 5 2 3 5 2" xfId="7445"/>
    <cellStyle name="Обычный 4 5 2 3 5 2 2" xfId="15893"/>
    <cellStyle name="Обычный 4 5 2 3 5 2 2 2" xfId="32790"/>
    <cellStyle name="Обычный 4 5 2 3 5 2 3" xfId="24342"/>
    <cellStyle name="Обычный 4 5 2 3 5 3" xfId="11669"/>
    <cellStyle name="Обычный 4 5 2 3 5 3 2" xfId="28566"/>
    <cellStyle name="Обычный 4 5 2 3 5 4" xfId="20118"/>
    <cellStyle name="Обычный 4 5 2 3 6" xfId="4629"/>
    <cellStyle name="Обычный 4 5 2 3 6 2" xfId="13077"/>
    <cellStyle name="Обычный 4 5 2 3 6 2 2" xfId="29974"/>
    <cellStyle name="Обычный 4 5 2 3 6 3" xfId="21526"/>
    <cellStyle name="Обычный 4 5 2 3 7" xfId="8853"/>
    <cellStyle name="Обычный 4 5 2 3 7 2" xfId="25750"/>
    <cellStyle name="Обычный 4 5 2 3 8" xfId="17302"/>
    <cellStyle name="Обычный 4 5 2 3 9" xfId="34199"/>
    <cellStyle name="Обычный 4 5 2 4" xfId="726"/>
    <cellStyle name="Обычный 4 5 2 4 2" xfId="1457"/>
    <cellStyle name="Обычный 4 5 2 4 2 2" xfId="2866"/>
    <cellStyle name="Обычный 4 5 2 4 2 2 2" xfId="7090"/>
    <cellStyle name="Обычный 4 5 2 4 2 2 2 2" xfId="15538"/>
    <cellStyle name="Обычный 4 5 2 4 2 2 2 2 2" xfId="32435"/>
    <cellStyle name="Обычный 4 5 2 4 2 2 2 3" xfId="23987"/>
    <cellStyle name="Обычный 4 5 2 4 2 2 3" xfId="11314"/>
    <cellStyle name="Обычный 4 5 2 4 2 2 3 2" xfId="28211"/>
    <cellStyle name="Обычный 4 5 2 4 2 2 4" xfId="19763"/>
    <cellStyle name="Обычный 4 5 2 4 2 3" xfId="4274"/>
    <cellStyle name="Обычный 4 5 2 4 2 3 2" xfId="8498"/>
    <cellStyle name="Обычный 4 5 2 4 2 3 2 2" xfId="16946"/>
    <cellStyle name="Обычный 4 5 2 4 2 3 2 2 2" xfId="33843"/>
    <cellStyle name="Обычный 4 5 2 4 2 3 2 3" xfId="25395"/>
    <cellStyle name="Обычный 4 5 2 4 2 3 3" xfId="12722"/>
    <cellStyle name="Обычный 4 5 2 4 2 3 3 2" xfId="29619"/>
    <cellStyle name="Обычный 4 5 2 4 2 3 4" xfId="21171"/>
    <cellStyle name="Обычный 4 5 2 4 2 4" xfId="5682"/>
    <cellStyle name="Обычный 4 5 2 4 2 4 2" xfId="14130"/>
    <cellStyle name="Обычный 4 5 2 4 2 4 2 2" xfId="31027"/>
    <cellStyle name="Обычный 4 5 2 4 2 4 3" xfId="22579"/>
    <cellStyle name="Обычный 4 5 2 4 2 5" xfId="9906"/>
    <cellStyle name="Обычный 4 5 2 4 2 5 2" xfId="26803"/>
    <cellStyle name="Обычный 4 5 2 4 2 6" xfId="18355"/>
    <cellStyle name="Обычный 4 5 2 4 3" xfId="2162"/>
    <cellStyle name="Обычный 4 5 2 4 3 2" xfId="6386"/>
    <cellStyle name="Обычный 4 5 2 4 3 2 2" xfId="14834"/>
    <cellStyle name="Обычный 4 5 2 4 3 2 2 2" xfId="31731"/>
    <cellStyle name="Обычный 4 5 2 4 3 2 3" xfId="23283"/>
    <cellStyle name="Обычный 4 5 2 4 3 3" xfId="10610"/>
    <cellStyle name="Обычный 4 5 2 4 3 3 2" xfId="27507"/>
    <cellStyle name="Обычный 4 5 2 4 3 4" xfId="19059"/>
    <cellStyle name="Обычный 4 5 2 4 4" xfId="3570"/>
    <cellStyle name="Обычный 4 5 2 4 4 2" xfId="7794"/>
    <cellStyle name="Обычный 4 5 2 4 4 2 2" xfId="16242"/>
    <cellStyle name="Обычный 4 5 2 4 4 2 2 2" xfId="33139"/>
    <cellStyle name="Обычный 4 5 2 4 4 2 3" xfId="24691"/>
    <cellStyle name="Обычный 4 5 2 4 4 3" xfId="12018"/>
    <cellStyle name="Обычный 4 5 2 4 4 3 2" xfId="28915"/>
    <cellStyle name="Обычный 4 5 2 4 4 4" xfId="20467"/>
    <cellStyle name="Обычный 4 5 2 4 5" xfId="4978"/>
    <cellStyle name="Обычный 4 5 2 4 5 2" xfId="13426"/>
    <cellStyle name="Обычный 4 5 2 4 5 2 2" xfId="30323"/>
    <cellStyle name="Обычный 4 5 2 4 5 3" xfId="21875"/>
    <cellStyle name="Обычный 4 5 2 4 6" xfId="9202"/>
    <cellStyle name="Обычный 4 5 2 4 6 2" xfId="26099"/>
    <cellStyle name="Обычный 4 5 2 4 7" xfId="17651"/>
    <cellStyle name="Обычный 4 5 2 4 8" xfId="34548"/>
    <cellStyle name="Обычный 4 5 2 5" xfId="1105"/>
    <cellStyle name="Обычный 4 5 2 5 2" xfId="2514"/>
    <cellStyle name="Обычный 4 5 2 5 2 2" xfId="6738"/>
    <cellStyle name="Обычный 4 5 2 5 2 2 2" xfId="15186"/>
    <cellStyle name="Обычный 4 5 2 5 2 2 2 2" xfId="32083"/>
    <cellStyle name="Обычный 4 5 2 5 2 2 3" xfId="23635"/>
    <cellStyle name="Обычный 4 5 2 5 2 3" xfId="10962"/>
    <cellStyle name="Обычный 4 5 2 5 2 3 2" xfId="27859"/>
    <cellStyle name="Обычный 4 5 2 5 2 4" xfId="19411"/>
    <cellStyle name="Обычный 4 5 2 5 3" xfId="3922"/>
    <cellStyle name="Обычный 4 5 2 5 3 2" xfId="8146"/>
    <cellStyle name="Обычный 4 5 2 5 3 2 2" xfId="16594"/>
    <cellStyle name="Обычный 4 5 2 5 3 2 2 2" xfId="33491"/>
    <cellStyle name="Обычный 4 5 2 5 3 2 3" xfId="25043"/>
    <cellStyle name="Обычный 4 5 2 5 3 3" xfId="12370"/>
    <cellStyle name="Обычный 4 5 2 5 3 3 2" xfId="29267"/>
    <cellStyle name="Обычный 4 5 2 5 3 4" xfId="20819"/>
    <cellStyle name="Обычный 4 5 2 5 4" xfId="5330"/>
    <cellStyle name="Обычный 4 5 2 5 4 2" xfId="13778"/>
    <cellStyle name="Обычный 4 5 2 5 4 2 2" xfId="30675"/>
    <cellStyle name="Обычный 4 5 2 5 4 3" xfId="22227"/>
    <cellStyle name="Обычный 4 5 2 5 5" xfId="9554"/>
    <cellStyle name="Обычный 4 5 2 5 5 2" xfId="26451"/>
    <cellStyle name="Обычный 4 5 2 5 6" xfId="18003"/>
    <cellStyle name="Обычный 4 5 2 6" xfId="1810"/>
    <cellStyle name="Обычный 4 5 2 6 2" xfId="6034"/>
    <cellStyle name="Обычный 4 5 2 6 2 2" xfId="14482"/>
    <cellStyle name="Обычный 4 5 2 6 2 2 2" xfId="31379"/>
    <cellStyle name="Обычный 4 5 2 6 2 3" xfId="22931"/>
    <cellStyle name="Обычный 4 5 2 6 3" xfId="10258"/>
    <cellStyle name="Обычный 4 5 2 6 3 2" xfId="27155"/>
    <cellStyle name="Обычный 4 5 2 6 4" xfId="18707"/>
    <cellStyle name="Обычный 4 5 2 7" xfId="3218"/>
    <cellStyle name="Обычный 4 5 2 7 2" xfId="7442"/>
    <cellStyle name="Обычный 4 5 2 7 2 2" xfId="15890"/>
    <cellStyle name="Обычный 4 5 2 7 2 2 2" xfId="32787"/>
    <cellStyle name="Обычный 4 5 2 7 2 3" xfId="24339"/>
    <cellStyle name="Обычный 4 5 2 7 3" xfId="11666"/>
    <cellStyle name="Обычный 4 5 2 7 3 2" xfId="28563"/>
    <cellStyle name="Обычный 4 5 2 7 4" xfId="20115"/>
    <cellStyle name="Обычный 4 5 2 8" xfId="4626"/>
    <cellStyle name="Обычный 4 5 2 8 2" xfId="13074"/>
    <cellStyle name="Обычный 4 5 2 8 2 2" xfId="29971"/>
    <cellStyle name="Обычный 4 5 2 8 3" xfId="21523"/>
    <cellStyle name="Обычный 4 5 2 9" xfId="8850"/>
    <cellStyle name="Обычный 4 5 2 9 2" xfId="25747"/>
    <cellStyle name="Обычный 4 5 3" xfId="331"/>
    <cellStyle name="Обычный 4 5 3 10" xfId="34200"/>
    <cellStyle name="Обычный 4 5 3 2" xfId="332"/>
    <cellStyle name="Обычный 4 5 3 2 2" xfId="731"/>
    <cellStyle name="Обычный 4 5 3 2 2 2" xfId="1462"/>
    <cellStyle name="Обычный 4 5 3 2 2 2 2" xfId="2871"/>
    <cellStyle name="Обычный 4 5 3 2 2 2 2 2" xfId="7095"/>
    <cellStyle name="Обычный 4 5 3 2 2 2 2 2 2" xfId="15543"/>
    <cellStyle name="Обычный 4 5 3 2 2 2 2 2 2 2" xfId="32440"/>
    <cellStyle name="Обычный 4 5 3 2 2 2 2 2 3" xfId="23992"/>
    <cellStyle name="Обычный 4 5 3 2 2 2 2 3" xfId="11319"/>
    <cellStyle name="Обычный 4 5 3 2 2 2 2 3 2" xfId="28216"/>
    <cellStyle name="Обычный 4 5 3 2 2 2 2 4" xfId="19768"/>
    <cellStyle name="Обычный 4 5 3 2 2 2 3" xfId="4279"/>
    <cellStyle name="Обычный 4 5 3 2 2 2 3 2" xfId="8503"/>
    <cellStyle name="Обычный 4 5 3 2 2 2 3 2 2" xfId="16951"/>
    <cellStyle name="Обычный 4 5 3 2 2 2 3 2 2 2" xfId="33848"/>
    <cellStyle name="Обычный 4 5 3 2 2 2 3 2 3" xfId="25400"/>
    <cellStyle name="Обычный 4 5 3 2 2 2 3 3" xfId="12727"/>
    <cellStyle name="Обычный 4 5 3 2 2 2 3 3 2" xfId="29624"/>
    <cellStyle name="Обычный 4 5 3 2 2 2 3 4" xfId="21176"/>
    <cellStyle name="Обычный 4 5 3 2 2 2 4" xfId="5687"/>
    <cellStyle name="Обычный 4 5 3 2 2 2 4 2" xfId="14135"/>
    <cellStyle name="Обычный 4 5 3 2 2 2 4 2 2" xfId="31032"/>
    <cellStyle name="Обычный 4 5 3 2 2 2 4 3" xfId="22584"/>
    <cellStyle name="Обычный 4 5 3 2 2 2 5" xfId="9911"/>
    <cellStyle name="Обычный 4 5 3 2 2 2 5 2" xfId="26808"/>
    <cellStyle name="Обычный 4 5 3 2 2 2 6" xfId="18360"/>
    <cellStyle name="Обычный 4 5 3 2 2 3" xfId="2167"/>
    <cellStyle name="Обычный 4 5 3 2 2 3 2" xfId="6391"/>
    <cellStyle name="Обычный 4 5 3 2 2 3 2 2" xfId="14839"/>
    <cellStyle name="Обычный 4 5 3 2 2 3 2 2 2" xfId="31736"/>
    <cellStyle name="Обычный 4 5 3 2 2 3 2 3" xfId="23288"/>
    <cellStyle name="Обычный 4 5 3 2 2 3 3" xfId="10615"/>
    <cellStyle name="Обычный 4 5 3 2 2 3 3 2" xfId="27512"/>
    <cellStyle name="Обычный 4 5 3 2 2 3 4" xfId="19064"/>
    <cellStyle name="Обычный 4 5 3 2 2 4" xfId="3575"/>
    <cellStyle name="Обычный 4 5 3 2 2 4 2" xfId="7799"/>
    <cellStyle name="Обычный 4 5 3 2 2 4 2 2" xfId="16247"/>
    <cellStyle name="Обычный 4 5 3 2 2 4 2 2 2" xfId="33144"/>
    <cellStyle name="Обычный 4 5 3 2 2 4 2 3" xfId="24696"/>
    <cellStyle name="Обычный 4 5 3 2 2 4 3" xfId="12023"/>
    <cellStyle name="Обычный 4 5 3 2 2 4 3 2" xfId="28920"/>
    <cellStyle name="Обычный 4 5 3 2 2 4 4" xfId="20472"/>
    <cellStyle name="Обычный 4 5 3 2 2 5" xfId="4983"/>
    <cellStyle name="Обычный 4 5 3 2 2 5 2" xfId="13431"/>
    <cellStyle name="Обычный 4 5 3 2 2 5 2 2" xfId="30328"/>
    <cellStyle name="Обычный 4 5 3 2 2 5 3" xfId="21880"/>
    <cellStyle name="Обычный 4 5 3 2 2 6" xfId="9207"/>
    <cellStyle name="Обычный 4 5 3 2 2 6 2" xfId="26104"/>
    <cellStyle name="Обычный 4 5 3 2 2 7" xfId="17656"/>
    <cellStyle name="Обычный 4 5 3 2 2 8" xfId="34553"/>
    <cellStyle name="Обычный 4 5 3 2 3" xfId="1110"/>
    <cellStyle name="Обычный 4 5 3 2 3 2" xfId="2519"/>
    <cellStyle name="Обычный 4 5 3 2 3 2 2" xfId="6743"/>
    <cellStyle name="Обычный 4 5 3 2 3 2 2 2" xfId="15191"/>
    <cellStyle name="Обычный 4 5 3 2 3 2 2 2 2" xfId="32088"/>
    <cellStyle name="Обычный 4 5 3 2 3 2 2 3" xfId="23640"/>
    <cellStyle name="Обычный 4 5 3 2 3 2 3" xfId="10967"/>
    <cellStyle name="Обычный 4 5 3 2 3 2 3 2" xfId="27864"/>
    <cellStyle name="Обычный 4 5 3 2 3 2 4" xfId="19416"/>
    <cellStyle name="Обычный 4 5 3 2 3 3" xfId="3927"/>
    <cellStyle name="Обычный 4 5 3 2 3 3 2" xfId="8151"/>
    <cellStyle name="Обычный 4 5 3 2 3 3 2 2" xfId="16599"/>
    <cellStyle name="Обычный 4 5 3 2 3 3 2 2 2" xfId="33496"/>
    <cellStyle name="Обычный 4 5 3 2 3 3 2 3" xfId="25048"/>
    <cellStyle name="Обычный 4 5 3 2 3 3 3" xfId="12375"/>
    <cellStyle name="Обычный 4 5 3 2 3 3 3 2" xfId="29272"/>
    <cellStyle name="Обычный 4 5 3 2 3 3 4" xfId="20824"/>
    <cellStyle name="Обычный 4 5 3 2 3 4" xfId="5335"/>
    <cellStyle name="Обычный 4 5 3 2 3 4 2" xfId="13783"/>
    <cellStyle name="Обычный 4 5 3 2 3 4 2 2" xfId="30680"/>
    <cellStyle name="Обычный 4 5 3 2 3 4 3" xfId="22232"/>
    <cellStyle name="Обычный 4 5 3 2 3 5" xfId="9559"/>
    <cellStyle name="Обычный 4 5 3 2 3 5 2" xfId="26456"/>
    <cellStyle name="Обычный 4 5 3 2 3 6" xfId="18008"/>
    <cellStyle name="Обычный 4 5 3 2 4" xfId="1815"/>
    <cellStyle name="Обычный 4 5 3 2 4 2" xfId="6039"/>
    <cellStyle name="Обычный 4 5 3 2 4 2 2" xfId="14487"/>
    <cellStyle name="Обычный 4 5 3 2 4 2 2 2" xfId="31384"/>
    <cellStyle name="Обычный 4 5 3 2 4 2 3" xfId="22936"/>
    <cellStyle name="Обычный 4 5 3 2 4 3" xfId="10263"/>
    <cellStyle name="Обычный 4 5 3 2 4 3 2" xfId="27160"/>
    <cellStyle name="Обычный 4 5 3 2 4 4" xfId="18712"/>
    <cellStyle name="Обычный 4 5 3 2 5" xfId="3223"/>
    <cellStyle name="Обычный 4 5 3 2 5 2" xfId="7447"/>
    <cellStyle name="Обычный 4 5 3 2 5 2 2" xfId="15895"/>
    <cellStyle name="Обычный 4 5 3 2 5 2 2 2" xfId="32792"/>
    <cellStyle name="Обычный 4 5 3 2 5 2 3" xfId="24344"/>
    <cellStyle name="Обычный 4 5 3 2 5 3" xfId="11671"/>
    <cellStyle name="Обычный 4 5 3 2 5 3 2" xfId="28568"/>
    <cellStyle name="Обычный 4 5 3 2 5 4" xfId="20120"/>
    <cellStyle name="Обычный 4 5 3 2 6" xfId="4631"/>
    <cellStyle name="Обычный 4 5 3 2 6 2" xfId="13079"/>
    <cellStyle name="Обычный 4 5 3 2 6 2 2" xfId="29976"/>
    <cellStyle name="Обычный 4 5 3 2 6 3" xfId="21528"/>
    <cellStyle name="Обычный 4 5 3 2 7" xfId="8855"/>
    <cellStyle name="Обычный 4 5 3 2 7 2" xfId="25752"/>
    <cellStyle name="Обычный 4 5 3 2 8" xfId="17304"/>
    <cellStyle name="Обычный 4 5 3 2 9" xfId="34201"/>
    <cellStyle name="Обычный 4 5 3 3" xfId="730"/>
    <cellStyle name="Обычный 4 5 3 3 2" xfId="1461"/>
    <cellStyle name="Обычный 4 5 3 3 2 2" xfId="2870"/>
    <cellStyle name="Обычный 4 5 3 3 2 2 2" xfId="7094"/>
    <cellStyle name="Обычный 4 5 3 3 2 2 2 2" xfId="15542"/>
    <cellStyle name="Обычный 4 5 3 3 2 2 2 2 2" xfId="32439"/>
    <cellStyle name="Обычный 4 5 3 3 2 2 2 3" xfId="23991"/>
    <cellStyle name="Обычный 4 5 3 3 2 2 3" xfId="11318"/>
    <cellStyle name="Обычный 4 5 3 3 2 2 3 2" xfId="28215"/>
    <cellStyle name="Обычный 4 5 3 3 2 2 4" xfId="19767"/>
    <cellStyle name="Обычный 4 5 3 3 2 3" xfId="4278"/>
    <cellStyle name="Обычный 4 5 3 3 2 3 2" xfId="8502"/>
    <cellStyle name="Обычный 4 5 3 3 2 3 2 2" xfId="16950"/>
    <cellStyle name="Обычный 4 5 3 3 2 3 2 2 2" xfId="33847"/>
    <cellStyle name="Обычный 4 5 3 3 2 3 2 3" xfId="25399"/>
    <cellStyle name="Обычный 4 5 3 3 2 3 3" xfId="12726"/>
    <cellStyle name="Обычный 4 5 3 3 2 3 3 2" xfId="29623"/>
    <cellStyle name="Обычный 4 5 3 3 2 3 4" xfId="21175"/>
    <cellStyle name="Обычный 4 5 3 3 2 4" xfId="5686"/>
    <cellStyle name="Обычный 4 5 3 3 2 4 2" xfId="14134"/>
    <cellStyle name="Обычный 4 5 3 3 2 4 2 2" xfId="31031"/>
    <cellStyle name="Обычный 4 5 3 3 2 4 3" xfId="22583"/>
    <cellStyle name="Обычный 4 5 3 3 2 5" xfId="9910"/>
    <cellStyle name="Обычный 4 5 3 3 2 5 2" xfId="26807"/>
    <cellStyle name="Обычный 4 5 3 3 2 6" xfId="18359"/>
    <cellStyle name="Обычный 4 5 3 3 3" xfId="2166"/>
    <cellStyle name="Обычный 4 5 3 3 3 2" xfId="6390"/>
    <cellStyle name="Обычный 4 5 3 3 3 2 2" xfId="14838"/>
    <cellStyle name="Обычный 4 5 3 3 3 2 2 2" xfId="31735"/>
    <cellStyle name="Обычный 4 5 3 3 3 2 3" xfId="23287"/>
    <cellStyle name="Обычный 4 5 3 3 3 3" xfId="10614"/>
    <cellStyle name="Обычный 4 5 3 3 3 3 2" xfId="27511"/>
    <cellStyle name="Обычный 4 5 3 3 3 4" xfId="19063"/>
    <cellStyle name="Обычный 4 5 3 3 4" xfId="3574"/>
    <cellStyle name="Обычный 4 5 3 3 4 2" xfId="7798"/>
    <cellStyle name="Обычный 4 5 3 3 4 2 2" xfId="16246"/>
    <cellStyle name="Обычный 4 5 3 3 4 2 2 2" xfId="33143"/>
    <cellStyle name="Обычный 4 5 3 3 4 2 3" xfId="24695"/>
    <cellStyle name="Обычный 4 5 3 3 4 3" xfId="12022"/>
    <cellStyle name="Обычный 4 5 3 3 4 3 2" xfId="28919"/>
    <cellStyle name="Обычный 4 5 3 3 4 4" xfId="20471"/>
    <cellStyle name="Обычный 4 5 3 3 5" xfId="4982"/>
    <cellStyle name="Обычный 4 5 3 3 5 2" xfId="13430"/>
    <cellStyle name="Обычный 4 5 3 3 5 2 2" xfId="30327"/>
    <cellStyle name="Обычный 4 5 3 3 5 3" xfId="21879"/>
    <cellStyle name="Обычный 4 5 3 3 6" xfId="9206"/>
    <cellStyle name="Обычный 4 5 3 3 6 2" xfId="26103"/>
    <cellStyle name="Обычный 4 5 3 3 7" xfId="17655"/>
    <cellStyle name="Обычный 4 5 3 3 8" xfId="34552"/>
    <cellStyle name="Обычный 4 5 3 4" xfId="1109"/>
    <cellStyle name="Обычный 4 5 3 4 2" xfId="2518"/>
    <cellStyle name="Обычный 4 5 3 4 2 2" xfId="6742"/>
    <cellStyle name="Обычный 4 5 3 4 2 2 2" xfId="15190"/>
    <cellStyle name="Обычный 4 5 3 4 2 2 2 2" xfId="32087"/>
    <cellStyle name="Обычный 4 5 3 4 2 2 3" xfId="23639"/>
    <cellStyle name="Обычный 4 5 3 4 2 3" xfId="10966"/>
    <cellStyle name="Обычный 4 5 3 4 2 3 2" xfId="27863"/>
    <cellStyle name="Обычный 4 5 3 4 2 4" xfId="19415"/>
    <cellStyle name="Обычный 4 5 3 4 3" xfId="3926"/>
    <cellStyle name="Обычный 4 5 3 4 3 2" xfId="8150"/>
    <cellStyle name="Обычный 4 5 3 4 3 2 2" xfId="16598"/>
    <cellStyle name="Обычный 4 5 3 4 3 2 2 2" xfId="33495"/>
    <cellStyle name="Обычный 4 5 3 4 3 2 3" xfId="25047"/>
    <cellStyle name="Обычный 4 5 3 4 3 3" xfId="12374"/>
    <cellStyle name="Обычный 4 5 3 4 3 3 2" xfId="29271"/>
    <cellStyle name="Обычный 4 5 3 4 3 4" xfId="20823"/>
    <cellStyle name="Обычный 4 5 3 4 4" xfId="5334"/>
    <cellStyle name="Обычный 4 5 3 4 4 2" xfId="13782"/>
    <cellStyle name="Обычный 4 5 3 4 4 2 2" xfId="30679"/>
    <cellStyle name="Обычный 4 5 3 4 4 3" xfId="22231"/>
    <cellStyle name="Обычный 4 5 3 4 5" xfId="9558"/>
    <cellStyle name="Обычный 4 5 3 4 5 2" xfId="26455"/>
    <cellStyle name="Обычный 4 5 3 4 6" xfId="18007"/>
    <cellStyle name="Обычный 4 5 3 5" xfId="1814"/>
    <cellStyle name="Обычный 4 5 3 5 2" xfId="6038"/>
    <cellStyle name="Обычный 4 5 3 5 2 2" xfId="14486"/>
    <cellStyle name="Обычный 4 5 3 5 2 2 2" xfId="31383"/>
    <cellStyle name="Обычный 4 5 3 5 2 3" xfId="22935"/>
    <cellStyle name="Обычный 4 5 3 5 3" xfId="10262"/>
    <cellStyle name="Обычный 4 5 3 5 3 2" xfId="27159"/>
    <cellStyle name="Обычный 4 5 3 5 4" xfId="18711"/>
    <cellStyle name="Обычный 4 5 3 6" xfId="3222"/>
    <cellStyle name="Обычный 4 5 3 6 2" xfId="7446"/>
    <cellStyle name="Обычный 4 5 3 6 2 2" xfId="15894"/>
    <cellStyle name="Обычный 4 5 3 6 2 2 2" xfId="32791"/>
    <cellStyle name="Обычный 4 5 3 6 2 3" xfId="24343"/>
    <cellStyle name="Обычный 4 5 3 6 3" xfId="11670"/>
    <cellStyle name="Обычный 4 5 3 6 3 2" xfId="28567"/>
    <cellStyle name="Обычный 4 5 3 6 4" xfId="20119"/>
    <cellStyle name="Обычный 4 5 3 7" xfId="4630"/>
    <cellStyle name="Обычный 4 5 3 7 2" xfId="13078"/>
    <cellStyle name="Обычный 4 5 3 7 2 2" xfId="29975"/>
    <cellStyle name="Обычный 4 5 3 7 3" xfId="21527"/>
    <cellStyle name="Обычный 4 5 3 8" xfId="8854"/>
    <cellStyle name="Обычный 4 5 3 8 2" xfId="25751"/>
    <cellStyle name="Обычный 4 5 3 9" xfId="17303"/>
    <cellStyle name="Обычный 4 5 4" xfId="333"/>
    <cellStyle name="Обычный 4 5 4 2" xfId="732"/>
    <cellStyle name="Обычный 4 5 4 2 2" xfId="1463"/>
    <cellStyle name="Обычный 4 5 4 2 2 2" xfId="2872"/>
    <cellStyle name="Обычный 4 5 4 2 2 2 2" xfId="7096"/>
    <cellStyle name="Обычный 4 5 4 2 2 2 2 2" xfId="15544"/>
    <cellStyle name="Обычный 4 5 4 2 2 2 2 2 2" xfId="32441"/>
    <cellStyle name="Обычный 4 5 4 2 2 2 2 3" xfId="23993"/>
    <cellStyle name="Обычный 4 5 4 2 2 2 3" xfId="11320"/>
    <cellStyle name="Обычный 4 5 4 2 2 2 3 2" xfId="28217"/>
    <cellStyle name="Обычный 4 5 4 2 2 2 4" xfId="19769"/>
    <cellStyle name="Обычный 4 5 4 2 2 3" xfId="4280"/>
    <cellStyle name="Обычный 4 5 4 2 2 3 2" xfId="8504"/>
    <cellStyle name="Обычный 4 5 4 2 2 3 2 2" xfId="16952"/>
    <cellStyle name="Обычный 4 5 4 2 2 3 2 2 2" xfId="33849"/>
    <cellStyle name="Обычный 4 5 4 2 2 3 2 3" xfId="25401"/>
    <cellStyle name="Обычный 4 5 4 2 2 3 3" xfId="12728"/>
    <cellStyle name="Обычный 4 5 4 2 2 3 3 2" xfId="29625"/>
    <cellStyle name="Обычный 4 5 4 2 2 3 4" xfId="21177"/>
    <cellStyle name="Обычный 4 5 4 2 2 4" xfId="5688"/>
    <cellStyle name="Обычный 4 5 4 2 2 4 2" xfId="14136"/>
    <cellStyle name="Обычный 4 5 4 2 2 4 2 2" xfId="31033"/>
    <cellStyle name="Обычный 4 5 4 2 2 4 3" xfId="22585"/>
    <cellStyle name="Обычный 4 5 4 2 2 5" xfId="9912"/>
    <cellStyle name="Обычный 4 5 4 2 2 5 2" xfId="26809"/>
    <cellStyle name="Обычный 4 5 4 2 2 6" xfId="18361"/>
    <cellStyle name="Обычный 4 5 4 2 3" xfId="2168"/>
    <cellStyle name="Обычный 4 5 4 2 3 2" xfId="6392"/>
    <cellStyle name="Обычный 4 5 4 2 3 2 2" xfId="14840"/>
    <cellStyle name="Обычный 4 5 4 2 3 2 2 2" xfId="31737"/>
    <cellStyle name="Обычный 4 5 4 2 3 2 3" xfId="23289"/>
    <cellStyle name="Обычный 4 5 4 2 3 3" xfId="10616"/>
    <cellStyle name="Обычный 4 5 4 2 3 3 2" xfId="27513"/>
    <cellStyle name="Обычный 4 5 4 2 3 4" xfId="19065"/>
    <cellStyle name="Обычный 4 5 4 2 4" xfId="3576"/>
    <cellStyle name="Обычный 4 5 4 2 4 2" xfId="7800"/>
    <cellStyle name="Обычный 4 5 4 2 4 2 2" xfId="16248"/>
    <cellStyle name="Обычный 4 5 4 2 4 2 2 2" xfId="33145"/>
    <cellStyle name="Обычный 4 5 4 2 4 2 3" xfId="24697"/>
    <cellStyle name="Обычный 4 5 4 2 4 3" xfId="12024"/>
    <cellStyle name="Обычный 4 5 4 2 4 3 2" xfId="28921"/>
    <cellStyle name="Обычный 4 5 4 2 4 4" xfId="20473"/>
    <cellStyle name="Обычный 4 5 4 2 5" xfId="4984"/>
    <cellStyle name="Обычный 4 5 4 2 5 2" xfId="13432"/>
    <cellStyle name="Обычный 4 5 4 2 5 2 2" xfId="30329"/>
    <cellStyle name="Обычный 4 5 4 2 5 3" xfId="21881"/>
    <cellStyle name="Обычный 4 5 4 2 6" xfId="9208"/>
    <cellStyle name="Обычный 4 5 4 2 6 2" xfId="26105"/>
    <cellStyle name="Обычный 4 5 4 2 7" xfId="17657"/>
    <cellStyle name="Обычный 4 5 4 2 8" xfId="34554"/>
    <cellStyle name="Обычный 4 5 4 3" xfId="1111"/>
    <cellStyle name="Обычный 4 5 4 3 2" xfId="2520"/>
    <cellStyle name="Обычный 4 5 4 3 2 2" xfId="6744"/>
    <cellStyle name="Обычный 4 5 4 3 2 2 2" xfId="15192"/>
    <cellStyle name="Обычный 4 5 4 3 2 2 2 2" xfId="32089"/>
    <cellStyle name="Обычный 4 5 4 3 2 2 3" xfId="23641"/>
    <cellStyle name="Обычный 4 5 4 3 2 3" xfId="10968"/>
    <cellStyle name="Обычный 4 5 4 3 2 3 2" xfId="27865"/>
    <cellStyle name="Обычный 4 5 4 3 2 4" xfId="19417"/>
    <cellStyle name="Обычный 4 5 4 3 3" xfId="3928"/>
    <cellStyle name="Обычный 4 5 4 3 3 2" xfId="8152"/>
    <cellStyle name="Обычный 4 5 4 3 3 2 2" xfId="16600"/>
    <cellStyle name="Обычный 4 5 4 3 3 2 2 2" xfId="33497"/>
    <cellStyle name="Обычный 4 5 4 3 3 2 3" xfId="25049"/>
    <cellStyle name="Обычный 4 5 4 3 3 3" xfId="12376"/>
    <cellStyle name="Обычный 4 5 4 3 3 3 2" xfId="29273"/>
    <cellStyle name="Обычный 4 5 4 3 3 4" xfId="20825"/>
    <cellStyle name="Обычный 4 5 4 3 4" xfId="5336"/>
    <cellStyle name="Обычный 4 5 4 3 4 2" xfId="13784"/>
    <cellStyle name="Обычный 4 5 4 3 4 2 2" xfId="30681"/>
    <cellStyle name="Обычный 4 5 4 3 4 3" xfId="22233"/>
    <cellStyle name="Обычный 4 5 4 3 5" xfId="9560"/>
    <cellStyle name="Обычный 4 5 4 3 5 2" xfId="26457"/>
    <cellStyle name="Обычный 4 5 4 3 6" xfId="18009"/>
    <cellStyle name="Обычный 4 5 4 4" xfId="1816"/>
    <cellStyle name="Обычный 4 5 4 4 2" xfId="6040"/>
    <cellStyle name="Обычный 4 5 4 4 2 2" xfId="14488"/>
    <cellStyle name="Обычный 4 5 4 4 2 2 2" xfId="31385"/>
    <cellStyle name="Обычный 4 5 4 4 2 3" xfId="22937"/>
    <cellStyle name="Обычный 4 5 4 4 3" xfId="10264"/>
    <cellStyle name="Обычный 4 5 4 4 3 2" xfId="27161"/>
    <cellStyle name="Обычный 4 5 4 4 4" xfId="18713"/>
    <cellStyle name="Обычный 4 5 4 5" xfId="3224"/>
    <cellStyle name="Обычный 4 5 4 5 2" xfId="7448"/>
    <cellStyle name="Обычный 4 5 4 5 2 2" xfId="15896"/>
    <cellStyle name="Обычный 4 5 4 5 2 2 2" xfId="32793"/>
    <cellStyle name="Обычный 4 5 4 5 2 3" xfId="24345"/>
    <cellStyle name="Обычный 4 5 4 5 3" xfId="11672"/>
    <cellStyle name="Обычный 4 5 4 5 3 2" xfId="28569"/>
    <cellStyle name="Обычный 4 5 4 5 4" xfId="20121"/>
    <cellStyle name="Обычный 4 5 4 6" xfId="4632"/>
    <cellStyle name="Обычный 4 5 4 6 2" xfId="13080"/>
    <cellStyle name="Обычный 4 5 4 6 2 2" xfId="29977"/>
    <cellStyle name="Обычный 4 5 4 6 3" xfId="21529"/>
    <cellStyle name="Обычный 4 5 4 7" xfId="8856"/>
    <cellStyle name="Обычный 4 5 4 7 2" xfId="25753"/>
    <cellStyle name="Обычный 4 5 4 8" xfId="17305"/>
    <cellStyle name="Обычный 4 5 4 9" xfId="34202"/>
    <cellStyle name="Обычный 4 5 5" xfId="725"/>
    <cellStyle name="Обычный 4 5 5 2" xfId="1456"/>
    <cellStyle name="Обычный 4 5 5 2 2" xfId="2865"/>
    <cellStyle name="Обычный 4 5 5 2 2 2" xfId="7089"/>
    <cellStyle name="Обычный 4 5 5 2 2 2 2" xfId="15537"/>
    <cellStyle name="Обычный 4 5 5 2 2 2 2 2" xfId="32434"/>
    <cellStyle name="Обычный 4 5 5 2 2 2 3" xfId="23986"/>
    <cellStyle name="Обычный 4 5 5 2 2 3" xfId="11313"/>
    <cellStyle name="Обычный 4 5 5 2 2 3 2" xfId="28210"/>
    <cellStyle name="Обычный 4 5 5 2 2 4" xfId="19762"/>
    <cellStyle name="Обычный 4 5 5 2 3" xfId="4273"/>
    <cellStyle name="Обычный 4 5 5 2 3 2" xfId="8497"/>
    <cellStyle name="Обычный 4 5 5 2 3 2 2" xfId="16945"/>
    <cellStyle name="Обычный 4 5 5 2 3 2 2 2" xfId="33842"/>
    <cellStyle name="Обычный 4 5 5 2 3 2 3" xfId="25394"/>
    <cellStyle name="Обычный 4 5 5 2 3 3" xfId="12721"/>
    <cellStyle name="Обычный 4 5 5 2 3 3 2" xfId="29618"/>
    <cellStyle name="Обычный 4 5 5 2 3 4" xfId="21170"/>
    <cellStyle name="Обычный 4 5 5 2 4" xfId="5681"/>
    <cellStyle name="Обычный 4 5 5 2 4 2" xfId="14129"/>
    <cellStyle name="Обычный 4 5 5 2 4 2 2" xfId="31026"/>
    <cellStyle name="Обычный 4 5 5 2 4 3" xfId="22578"/>
    <cellStyle name="Обычный 4 5 5 2 5" xfId="9905"/>
    <cellStyle name="Обычный 4 5 5 2 5 2" xfId="26802"/>
    <cellStyle name="Обычный 4 5 5 2 6" xfId="18354"/>
    <cellStyle name="Обычный 4 5 5 3" xfId="2161"/>
    <cellStyle name="Обычный 4 5 5 3 2" xfId="6385"/>
    <cellStyle name="Обычный 4 5 5 3 2 2" xfId="14833"/>
    <cellStyle name="Обычный 4 5 5 3 2 2 2" xfId="31730"/>
    <cellStyle name="Обычный 4 5 5 3 2 3" xfId="23282"/>
    <cellStyle name="Обычный 4 5 5 3 3" xfId="10609"/>
    <cellStyle name="Обычный 4 5 5 3 3 2" xfId="27506"/>
    <cellStyle name="Обычный 4 5 5 3 4" xfId="19058"/>
    <cellStyle name="Обычный 4 5 5 4" xfId="3569"/>
    <cellStyle name="Обычный 4 5 5 4 2" xfId="7793"/>
    <cellStyle name="Обычный 4 5 5 4 2 2" xfId="16241"/>
    <cellStyle name="Обычный 4 5 5 4 2 2 2" xfId="33138"/>
    <cellStyle name="Обычный 4 5 5 4 2 3" xfId="24690"/>
    <cellStyle name="Обычный 4 5 5 4 3" xfId="12017"/>
    <cellStyle name="Обычный 4 5 5 4 3 2" xfId="28914"/>
    <cellStyle name="Обычный 4 5 5 4 4" xfId="20466"/>
    <cellStyle name="Обычный 4 5 5 5" xfId="4977"/>
    <cellStyle name="Обычный 4 5 5 5 2" xfId="13425"/>
    <cellStyle name="Обычный 4 5 5 5 2 2" xfId="30322"/>
    <cellStyle name="Обычный 4 5 5 5 3" xfId="21874"/>
    <cellStyle name="Обычный 4 5 5 6" xfId="9201"/>
    <cellStyle name="Обычный 4 5 5 6 2" xfId="26098"/>
    <cellStyle name="Обычный 4 5 5 7" xfId="17650"/>
    <cellStyle name="Обычный 4 5 5 8" xfId="34547"/>
    <cellStyle name="Обычный 4 5 6" xfId="1104"/>
    <cellStyle name="Обычный 4 5 6 2" xfId="2513"/>
    <cellStyle name="Обычный 4 5 6 2 2" xfId="6737"/>
    <cellStyle name="Обычный 4 5 6 2 2 2" xfId="15185"/>
    <cellStyle name="Обычный 4 5 6 2 2 2 2" xfId="32082"/>
    <cellStyle name="Обычный 4 5 6 2 2 3" xfId="23634"/>
    <cellStyle name="Обычный 4 5 6 2 3" xfId="10961"/>
    <cellStyle name="Обычный 4 5 6 2 3 2" xfId="27858"/>
    <cellStyle name="Обычный 4 5 6 2 4" xfId="19410"/>
    <cellStyle name="Обычный 4 5 6 3" xfId="3921"/>
    <cellStyle name="Обычный 4 5 6 3 2" xfId="8145"/>
    <cellStyle name="Обычный 4 5 6 3 2 2" xfId="16593"/>
    <cellStyle name="Обычный 4 5 6 3 2 2 2" xfId="33490"/>
    <cellStyle name="Обычный 4 5 6 3 2 3" xfId="25042"/>
    <cellStyle name="Обычный 4 5 6 3 3" xfId="12369"/>
    <cellStyle name="Обычный 4 5 6 3 3 2" xfId="29266"/>
    <cellStyle name="Обычный 4 5 6 3 4" xfId="20818"/>
    <cellStyle name="Обычный 4 5 6 4" xfId="5329"/>
    <cellStyle name="Обычный 4 5 6 4 2" xfId="13777"/>
    <cellStyle name="Обычный 4 5 6 4 2 2" xfId="30674"/>
    <cellStyle name="Обычный 4 5 6 4 3" xfId="22226"/>
    <cellStyle name="Обычный 4 5 6 5" xfId="9553"/>
    <cellStyle name="Обычный 4 5 6 5 2" xfId="26450"/>
    <cellStyle name="Обычный 4 5 6 6" xfId="18002"/>
    <cellStyle name="Обычный 4 5 7" xfId="1809"/>
    <cellStyle name="Обычный 4 5 7 2" xfId="6033"/>
    <cellStyle name="Обычный 4 5 7 2 2" xfId="14481"/>
    <cellStyle name="Обычный 4 5 7 2 2 2" xfId="31378"/>
    <cellStyle name="Обычный 4 5 7 2 3" xfId="22930"/>
    <cellStyle name="Обычный 4 5 7 3" xfId="10257"/>
    <cellStyle name="Обычный 4 5 7 3 2" xfId="27154"/>
    <cellStyle name="Обычный 4 5 7 4" xfId="18706"/>
    <cellStyle name="Обычный 4 5 8" xfId="3217"/>
    <cellStyle name="Обычный 4 5 8 2" xfId="7441"/>
    <cellStyle name="Обычный 4 5 8 2 2" xfId="15889"/>
    <cellStyle name="Обычный 4 5 8 2 2 2" xfId="32786"/>
    <cellStyle name="Обычный 4 5 8 2 3" xfId="24338"/>
    <cellStyle name="Обычный 4 5 8 3" xfId="11665"/>
    <cellStyle name="Обычный 4 5 8 3 2" xfId="28562"/>
    <cellStyle name="Обычный 4 5 8 4" xfId="20114"/>
    <cellStyle name="Обычный 4 5 9" xfId="4625"/>
    <cellStyle name="Обычный 4 5 9 2" xfId="13073"/>
    <cellStyle name="Обычный 4 5 9 2 2" xfId="29970"/>
    <cellStyle name="Обычный 4 5 9 3" xfId="21522"/>
    <cellStyle name="Обычный 4 6" xfId="334"/>
    <cellStyle name="Обычный 4 6 10" xfId="8857"/>
    <cellStyle name="Обычный 4 6 10 2" xfId="25754"/>
    <cellStyle name="Обычный 4 6 11" xfId="17306"/>
    <cellStyle name="Обычный 4 6 12" xfId="34203"/>
    <cellStyle name="Обычный 4 6 2" xfId="335"/>
    <cellStyle name="Обычный 4 6 2 10" xfId="17307"/>
    <cellStyle name="Обычный 4 6 2 11" xfId="34204"/>
    <cellStyle name="Обычный 4 6 2 2" xfId="336"/>
    <cellStyle name="Обычный 4 6 2 2 10" xfId="34205"/>
    <cellStyle name="Обычный 4 6 2 2 2" xfId="337"/>
    <cellStyle name="Обычный 4 6 2 2 2 2" xfId="736"/>
    <cellStyle name="Обычный 4 6 2 2 2 2 2" xfId="1467"/>
    <cellStyle name="Обычный 4 6 2 2 2 2 2 2" xfId="2876"/>
    <cellStyle name="Обычный 4 6 2 2 2 2 2 2 2" xfId="7100"/>
    <cellStyle name="Обычный 4 6 2 2 2 2 2 2 2 2" xfId="15548"/>
    <cellStyle name="Обычный 4 6 2 2 2 2 2 2 2 2 2" xfId="32445"/>
    <cellStyle name="Обычный 4 6 2 2 2 2 2 2 2 3" xfId="23997"/>
    <cellStyle name="Обычный 4 6 2 2 2 2 2 2 3" xfId="11324"/>
    <cellStyle name="Обычный 4 6 2 2 2 2 2 2 3 2" xfId="28221"/>
    <cellStyle name="Обычный 4 6 2 2 2 2 2 2 4" xfId="19773"/>
    <cellStyle name="Обычный 4 6 2 2 2 2 2 3" xfId="4284"/>
    <cellStyle name="Обычный 4 6 2 2 2 2 2 3 2" xfId="8508"/>
    <cellStyle name="Обычный 4 6 2 2 2 2 2 3 2 2" xfId="16956"/>
    <cellStyle name="Обычный 4 6 2 2 2 2 2 3 2 2 2" xfId="33853"/>
    <cellStyle name="Обычный 4 6 2 2 2 2 2 3 2 3" xfId="25405"/>
    <cellStyle name="Обычный 4 6 2 2 2 2 2 3 3" xfId="12732"/>
    <cellStyle name="Обычный 4 6 2 2 2 2 2 3 3 2" xfId="29629"/>
    <cellStyle name="Обычный 4 6 2 2 2 2 2 3 4" xfId="21181"/>
    <cellStyle name="Обычный 4 6 2 2 2 2 2 4" xfId="5692"/>
    <cellStyle name="Обычный 4 6 2 2 2 2 2 4 2" xfId="14140"/>
    <cellStyle name="Обычный 4 6 2 2 2 2 2 4 2 2" xfId="31037"/>
    <cellStyle name="Обычный 4 6 2 2 2 2 2 4 3" xfId="22589"/>
    <cellStyle name="Обычный 4 6 2 2 2 2 2 5" xfId="9916"/>
    <cellStyle name="Обычный 4 6 2 2 2 2 2 5 2" xfId="26813"/>
    <cellStyle name="Обычный 4 6 2 2 2 2 2 6" xfId="18365"/>
    <cellStyle name="Обычный 4 6 2 2 2 2 3" xfId="2172"/>
    <cellStyle name="Обычный 4 6 2 2 2 2 3 2" xfId="6396"/>
    <cellStyle name="Обычный 4 6 2 2 2 2 3 2 2" xfId="14844"/>
    <cellStyle name="Обычный 4 6 2 2 2 2 3 2 2 2" xfId="31741"/>
    <cellStyle name="Обычный 4 6 2 2 2 2 3 2 3" xfId="23293"/>
    <cellStyle name="Обычный 4 6 2 2 2 2 3 3" xfId="10620"/>
    <cellStyle name="Обычный 4 6 2 2 2 2 3 3 2" xfId="27517"/>
    <cellStyle name="Обычный 4 6 2 2 2 2 3 4" xfId="19069"/>
    <cellStyle name="Обычный 4 6 2 2 2 2 4" xfId="3580"/>
    <cellStyle name="Обычный 4 6 2 2 2 2 4 2" xfId="7804"/>
    <cellStyle name="Обычный 4 6 2 2 2 2 4 2 2" xfId="16252"/>
    <cellStyle name="Обычный 4 6 2 2 2 2 4 2 2 2" xfId="33149"/>
    <cellStyle name="Обычный 4 6 2 2 2 2 4 2 3" xfId="24701"/>
    <cellStyle name="Обычный 4 6 2 2 2 2 4 3" xfId="12028"/>
    <cellStyle name="Обычный 4 6 2 2 2 2 4 3 2" xfId="28925"/>
    <cellStyle name="Обычный 4 6 2 2 2 2 4 4" xfId="20477"/>
    <cellStyle name="Обычный 4 6 2 2 2 2 5" xfId="4988"/>
    <cellStyle name="Обычный 4 6 2 2 2 2 5 2" xfId="13436"/>
    <cellStyle name="Обычный 4 6 2 2 2 2 5 2 2" xfId="30333"/>
    <cellStyle name="Обычный 4 6 2 2 2 2 5 3" xfId="21885"/>
    <cellStyle name="Обычный 4 6 2 2 2 2 6" xfId="9212"/>
    <cellStyle name="Обычный 4 6 2 2 2 2 6 2" xfId="26109"/>
    <cellStyle name="Обычный 4 6 2 2 2 2 7" xfId="17661"/>
    <cellStyle name="Обычный 4 6 2 2 2 2 8" xfId="34558"/>
    <cellStyle name="Обычный 4 6 2 2 2 3" xfId="1115"/>
    <cellStyle name="Обычный 4 6 2 2 2 3 2" xfId="2524"/>
    <cellStyle name="Обычный 4 6 2 2 2 3 2 2" xfId="6748"/>
    <cellStyle name="Обычный 4 6 2 2 2 3 2 2 2" xfId="15196"/>
    <cellStyle name="Обычный 4 6 2 2 2 3 2 2 2 2" xfId="32093"/>
    <cellStyle name="Обычный 4 6 2 2 2 3 2 2 3" xfId="23645"/>
    <cellStyle name="Обычный 4 6 2 2 2 3 2 3" xfId="10972"/>
    <cellStyle name="Обычный 4 6 2 2 2 3 2 3 2" xfId="27869"/>
    <cellStyle name="Обычный 4 6 2 2 2 3 2 4" xfId="19421"/>
    <cellStyle name="Обычный 4 6 2 2 2 3 3" xfId="3932"/>
    <cellStyle name="Обычный 4 6 2 2 2 3 3 2" xfId="8156"/>
    <cellStyle name="Обычный 4 6 2 2 2 3 3 2 2" xfId="16604"/>
    <cellStyle name="Обычный 4 6 2 2 2 3 3 2 2 2" xfId="33501"/>
    <cellStyle name="Обычный 4 6 2 2 2 3 3 2 3" xfId="25053"/>
    <cellStyle name="Обычный 4 6 2 2 2 3 3 3" xfId="12380"/>
    <cellStyle name="Обычный 4 6 2 2 2 3 3 3 2" xfId="29277"/>
    <cellStyle name="Обычный 4 6 2 2 2 3 3 4" xfId="20829"/>
    <cellStyle name="Обычный 4 6 2 2 2 3 4" xfId="5340"/>
    <cellStyle name="Обычный 4 6 2 2 2 3 4 2" xfId="13788"/>
    <cellStyle name="Обычный 4 6 2 2 2 3 4 2 2" xfId="30685"/>
    <cellStyle name="Обычный 4 6 2 2 2 3 4 3" xfId="22237"/>
    <cellStyle name="Обычный 4 6 2 2 2 3 5" xfId="9564"/>
    <cellStyle name="Обычный 4 6 2 2 2 3 5 2" xfId="26461"/>
    <cellStyle name="Обычный 4 6 2 2 2 3 6" xfId="18013"/>
    <cellStyle name="Обычный 4 6 2 2 2 4" xfId="1820"/>
    <cellStyle name="Обычный 4 6 2 2 2 4 2" xfId="6044"/>
    <cellStyle name="Обычный 4 6 2 2 2 4 2 2" xfId="14492"/>
    <cellStyle name="Обычный 4 6 2 2 2 4 2 2 2" xfId="31389"/>
    <cellStyle name="Обычный 4 6 2 2 2 4 2 3" xfId="22941"/>
    <cellStyle name="Обычный 4 6 2 2 2 4 3" xfId="10268"/>
    <cellStyle name="Обычный 4 6 2 2 2 4 3 2" xfId="27165"/>
    <cellStyle name="Обычный 4 6 2 2 2 4 4" xfId="18717"/>
    <cellStyle name="Обычный 4 6 2 2 2 5" xfId="3228"/>
    <cellStyle name="Обычный 4 6 2 2 2 5 2" xfId="7452"/>
    <cellStyle name="Обычный 4 6 2 2 2 5 2 2" xfId="15900"/>
    <cellStyle name="Обычный 4 6 2 2 2 5 2 2 2" xfId="32797"/>
    <cellStyle name="Обычный 4 6 2 2 2 5 2 3" xfId="24349"/>
    <cellStyle name="Обычный 4 6 2 2 2 5 3" xfId="11676"/>
    <cellStyle name="Обычный 4 6 2 2 2 5 3 2" xfId="28573"/>
    <cellStyle name="Обычный 4 6 2 2 2 5 4" xfId="20125"/>
    <cellStyle name="Обычный 4 6 2 2 2 6" xfId="4636"/>
    <cellStyle name="Обычный 4 6 2 2 2 6 2" xfId="13084"/>
    <cellStyle name="Обычный 4 6 2 2 2 6 2 2" xfId="29981"/>
    <cellStyle name="Обычный 4 6 2 2 2 6 3" xfId="21533"/>
    <cellStyle name="Обычный 4 6 2 2 2 7" xfId="8860"/>
    <cellStyle name="Обычный 4 6 2 2 2 7 2" xfId="25757"/>
    <cellStyle name="Обычный 4 6 2 2 2 8" xfId="17309"/>
    <cellStyle name="Обычный 4 6 2 2 2 9" xfId="34206"/>
    <cellStyle name="Обычный 4 6 2 2 3" xfId="735"/>
    <cellStyle name="Обычный 4 6 2 2 3 2" xfId="1466"/>
    <cellStyle name="Обычный 4 6 2 2 3 2 2" xfId="2875"/>
    <cellStyle name="Обычный 4 6 2 2 3 2 2 2" xfId="7099"/>
    <cellStyle name="Обычный 4 6 2 2 3 2 2 2 2" xfId="15547"/>
    <cellStyle name="Обычный 4 6 2 2 3 2 2 2 2 2" xfId="32444"/>
    <cellStyle name="Обычный 4 6 2 2 3 2 2 2 3" xfId="23996"/>
    <cellStyle name="Обычный 4 6 2 2 3 2 2 3" xfId="11323"/>
    <cellStyle name="Обычный 4 6 2 2 3 2 2 3 2" xfId="28220"/>
    <cellStyle name="Обычный 4 6 2 2 3 2 2 4" xfId="19772"/>
    <cellStyle name="Обычный 4 6 2 2 3 2 3" xfId="4283"/>
    <cellStyle name="Обычный 4 6 2 2 3 2 3 2" xfId="8507"/>
    <cellStyle name="Обычный 4 6 2 2 3 2 3 2 2" xfId="16955"/>
    <cellStyle name="Обычный 4 6 2 2 3 2 3 2 2 2" xfId="33852"/>
    <cellStyle name="Обычный 4 6 2 2 3 2 3 2 3" xfId="25404"/>
    <cellStyle name="Обычный 4 6 2 2 3 2 3 3" xfId="12731"/>
    <cellStyle name="Обычный 4 6 2 2 3 2 3 3 2" xfId="29628"/>
    <cellStyle name="Обычный 4 6 2 2 3 2 3 4" xfId="21180"/>
    <cellStyle name="Обычный 4 6 2 2 3 2 4" xfId="5691"/>
    <cellStyle name="Обычный 4 6 2 2 3 2 4 2" xfId="14139"/>
    <cellStyle name="Обычный 4 6 2 2 3 2 4 2 2" xfId="31036"/>
    <cellStyle name="Обычный 4 6 2 2 3 2 4 3" xfId="22588"/>
    <cellStyle name="Обычный 4 6 2 2 3 2 5" xfId="9915"/>
    <cellStyle name="Обычный 4 6 2 2 3 2 5 2" xfId="26812"/>
    <cellStyle name="Обычный 4 6 2 2 3 2 6" xfId="18364"/>
    <cellStyle name="Обычный 4 6 2 2 3 3" xfId="2171"/>
    <cellStyle name="Обычный 4 6 2 2 3 3 2" xfId="6395"/>
    <cellStyle name="Обычный 4 6 2 2 3 3 2 2" xfId="14843"/>
    <cellStyle name="Обычный 4 6 2 2 3 3 2 2 2" xfId="31740"/>
    <cellStyle name="Обычный 4 6 2 2 3 3 2 3" xfId="23292"/>
    <cellStyle name="Обычный 4 6 2 2 3 3 3" xfId="10619"/>
    <cellStyle name="Обычный 4 6 2 2 3 3 3 2" xfId="27516"/>
    <cellStyle name="Обычный 4 6 2 2 3 3 4" xfId="19068"/>
    <cellStyle name="Обычный 4 6 2 2 3 4" xfId="3579"/>
    <cellStyle name="Обычный 4 6 2 2 3 4 2" xfId="7803"/>
    <cellStyle name="Обычный 4 6 2 2 3 4 2 2" xfId="16251"/>
    <cellStyle name="Обычный 4 6 2 2 3 4 2 2 2" xfId="33148"/>
    <cellStyle name="Обычный 4 6 2 2 3 4 2 3" xfId="24700"/>
    <cellStyle name="Обычный 4 6 2 2 3 4 3" xfId="12027"/>
    <cellStyle name="Обычный 4 6 2 2 3 4 3 2" xfId="28924"/>
    <cellStyle name="Обычный 4 6 2 2 3 4 4" xfId="20476"/>
    <cellStyle name="Обычный 4 6 2 2 3 5" xfId="4987"/>
    <cellStyle name="Обычный 4 6 2 2 3 5 2" xfId="13435"/>
    <cellStyle name="Обычный 4 6 2 2 3 5 2 2" xfId="30332"/>
    <cellStyle name="Обычный 4 6 2 2 3 5 3" xfId="21884"/>
    <cellStyle name="Обычный 4 6 2 2 3 6" xfId="9211"/>
    <cellStyle name="Обычный 4 6 2 2 3 6 2" xfId="26108"/>
    <cellStyle name="Обычный 4 6 2 2 3 7" xfId="17660"/>
    <cellStyle name="Обычный 4 6 2 2 3 8" xfId="34557"/>
    <cellStyle name="Обычный 4 6 2 2 4" xfId="1114"/>
    <cellStyle name="Обычный 4 6 2 2 4 2" xfId="2523"/>
    <cellStyle name="Обычный 4 6 2 2 4 2 2" xfId="6747"/>
    <cellStyle name="Обычный 4 6 2 2 4 2 2 2" xfId="15195"/>
    <cellStyle name="Обычный 4 6 2 2 4 2 2 2 2" xfId="32092"/>
    <cellStyle name="Обычный 4 6 2 2 4 2 2 3" xfId="23644"/>
    <cellStyle name="Обычный 4 6 2 2 4 2 3" xfId="10971"/>
    <cellStyle name="Обычный 4 6 2 2 4 2 3 2" xfId="27868"/>
    <cellStyle name="Обычный 4 6 2 2 4 2 4" xfId="19420"/>
    <cellStyle name="Обычный 4 6 2 2 4 3" xfId="3931"/>
    <cellStyle name="Обычный 4 6 2 2 4 3 2" xfId="8155"/>
    <cellStyle name="Обычный 4 6 2 2 4 3 2 2" xfId="16603"/>
    <cellStyle name="Обычный 4 6 2 2 4 3 2 2 2" xfId="33500"/>
    <cellStyle name="Обычный 4 6 2 2 4 3 2 3" xfId="25052"/>
    <cellStyle name="Обычный 4 6 2 2 4 3 3" xfId="12379"/>
    <cellStyle name="Обычный 4 6 2 2 4 3 3 2" xfId="29276"/>
    <cellStyle name="Обычный 4 6 2 2 4 3 4" xfId="20828"/>
    <cellStyle name="Обычный 4 6 2 2 4 4" xfId="5339"/>
    <cellStyle name="Обычный 4 6 2 2 4 4 2" xfId="13787"/>
    <cellStyle name="Обычный 4 6 2 2 4 4 2 2" xfId="30684"/>
    <cellStyle name="Обычный 4 6 2 2 4 4 3" xfId="22236"/>
    <cellStyle name="Обычный 4 6 2 2 4 5" xfId="9563"/>
    <cellStyle name="Обычный 4 6 2 2 4 5 2" xfId="26460"/>
    <cellStyle name="Обычный 4 6 2 2 4 6" xfId="18012"/>
    <cellStyle name="Обычный 4 6 2 2 5" xfId="1819"/>
    <cellStyle name="Обычный 4 6 2 2 5 2" xfId="6043"/>
    <cellStyle name="Обычный 4 6 2 2 5 2 2" xfId="14491"/>
    <cellStyle name="Обычный 4 6 2 2 5 2 2 2" xfId="31388"/>
    <cellStyle name="Обычный 4 6 2 2 5 2 3" xfId="22940"/>
    <cellStyle name="Обычный 4 6 2 2 5 3" xfId="10267"/>
    <cellStyle name="Обычный 4 6 2 2 5 3 2" xfId="27164"/>
    <cellStyle name="Обычный 4 6 2 2 5 4" xfId="18716"/>
    <cellStyle name="Обычный 4 6 2 2 6" xfId="3227"/>
    <cellStyle name="Обычный 4 6 2 2 6 2" xfId="7451"/>
    <cellStyle name="Обычный 4 6 2 2 6 2 2" xfId="15899"/>
    <cellStyle name="Обычный 4 6 2 2 6 2 2 2" xfId="32796"/>
    <cellStyle name="Обычный 4 6 2 2 6 2 3" xfId="24348"/>
    <cellStyle name="Обычный 4 6 2 2 6 3" xfId="11675"/>
    <cellStyle name="Обычный 4 6 2 2 6 3 2" xfId="28572"/>
    <cellStyle name="Обычный 4 6 2 2 6 4" xfId="20124"/>
    <cellStyle name="Обычный 4 6 2 2 7" xfId="4635"/>
    <cellStyle name="Обычный 4 6 2 2 7 2" xfId="13083"/>
    <cellStyle name="Обычный 4 6 2 2 7 2 2" xfId="29980"/>
    <cellStyle name="Обычный 4 6 2 2 7 3" xfId="21532"/>
    <cellStyle name="Обычный 4 6 2 2 8" xfId="8859"/>
    <cellStyle name="Обычный 4 6 2 2 8 2" xfId="25756"/>
    <cellStyle name="Обычный 4 6 2 2 9" xfId="17308"/>
    <cellStyle name="Обычный 4 6 2 3" xfId="338"/>
    <cellStyle name="Обычный 4 6 2 3 2" xfId="737"/>
    <cellStyle name="Обычный 4 6 2 3 2 2" xfId="1468"/>
    <cellStyle name="Обычный 4 6 2 3 2 2 2" xfId="2877"/>
    <cellStyle name="Обычный 4 6 2 3 2 2 2 2" xfId="7101"/>
    <cellStyle name="Обычный 4 6 2 3 2 2 2 2 2" xfId="15549"/>
    <cellStyle name="Обычный 4 6 2 3 2 2 2 2 2 2" xfId="32446"/>
    <cellStyle name="Обычный 4 6 2 3 2 2 2 2 3" xfId="23998"/>
    <cellStyle name="Обычный 4 6 2 3 2 2 2 3" xfId="11325"/>
    <cellStyle name="Обычный 4 6 2 3 2 2 2 3 2" xfId="28222"/>
    <cellStyle name="Обычный 4 6 2 3 2 2 2 4" xfId="19774"/>
    <cellStyle name="Обычный 4 6 2 3 2 2 3" xfId="4285"/>
    <cellStyle name="Обычный 4 6 2 3 2 2 3 2" xfId="8509"/>
    <cellStyle name="Обычный 4 6 2 3 2 2 3 2 2" xfId="16957"/>
    <cellStyle name="Обычный 4 6 2 3 2 2 3 2 2 2" xfId="33854"/>
    <cellStyle name="Обычный 4 6 2 3 2 2 3 2 3" xfId="25406"/>
    <cellStyle name="Обычный 4 6 2 3 2 2 3 3" xfId="12733"/>
    <cellStyle name="Обычный 4 6 2 3 2 2 3 3 2" xfId="29630"/>
    <cellStyle name="Обычный 4 6 2 3 2 2 3 4" xfId="21182"/>
    <cellStyle name="Обычный 4 6 2 3 2 2 4" xfId="5693"/>
    <cellStyle name="Обычный 4 6 2 3 2 2 4 2" xfId="14141"/>
    <cellStyle name="Обычный 4 6 2 3 2 2 4 2 2" xfId="31038"/>
    <cellStyle name="Обычный 4 6 2 3 2 2 4 3" xfId="22590"/>
    <cellStyle name="Обычный 4 6 2 3 2 2 5" xfId="9917"/>
    <cellStyle name="Обычный 4 6 2 3 2 2 5 2" xfId="26814"/>
    <cellStyle name="Обычный 4 6 2 3 2 2 6" xfId="18366"/>
    <cellStyle name="Обычный 4 6 2 3 2 3" xfId="2173"/>
    <cellStyle name="Обычный 4 6 2 3 2 3 2" xfId="6397"/>
    <cellStyle name="Обычный 4 6 2 3 2 3 2 2" xfId="14845"/>
    <cellStyle name="Обычный 4 6 2 3 2 3 2 2 2" xfId="31742"/>
    <cellStyle name="Обычный 4 6 2 3 2 3 2 3" xfId="23294"/>
    <cellStyle name="Обычный 4 6 2 3 2 3 3" xfId="10621"/>
    <cellStyle name="Обычный 4 6 2 3 2 3 3 2" xfId="27518"/>
    <cellStyle name="Обычный 4 6 2 3 2 3 4" xfId="19070"/>
    <cellStyle name="Обычный 4 6 2 3 2 4" xfId="3581"/>
    <cellStyle name="Обычный 4 6 2 3 2 4 2" xfId="7805"/>
    <cellStyle name="Обычный 4 6 2 3 2 4 2 2" xfId="16253"/>
    <cellStyle name="Обычный 4 6 2 3 2 4 2 2 2" xfId="33150"/>
    <cellStyle name="Обычный 4 6 2 3 2 4 2 3" xfId="24702"/>
    <cellStyle name="Обычный 4 6 2 3 2 4 3" xfId="12029"/>
    <cellStyle name="Обычный 4 6 2 3 2 4 3 2" xfId="28926"/>
    <cellStyle name="Обычный 4 6 2 3 2 4 4" xfId="20478"/>
    <cellStyle name="Обычный 4 6 2 3 2 5" xfId="4989"/>
    <cellStyle name="Обычный 4 6 2 3 2 5 2" xfId="13437"/>
    <cellStyle name="Обычный 4 6 2 3 2 5 2 2" xfId="30334"/>
    <cellStyle name="Обычный 4 6 2 3 2 5 3" xfId="21886"/>
    <cellStyle name="Обычный 4 6 2 3 2 6" xfId="9213"/>
    <cellStyle name="Обычный 4 6 2 3 2 6 2" xfId="26110"/>
    <cellStyle name="Обычный 4 6 2 3 2 7" xfId="17662"/>
    <cellStyle name="Обычный 4 6 2 3 2 8" xfId="34559"/>
    <cellStyle name="Обычный 4 6 2 3 3" xfId="1116"/>
    <cellStyle name="Обычный 4 6 2 3 3 2" xfId="2525"/>
    <cellStyle name="Обычный 4 6 2 3 3 2 2" xfId="6749"/>
    <cellStyle name="Обычный 4 6 2 3 3 2 2 2" xfId="15197"/>
    <cellStyle name="Обычный 4 6 2 3 3 2 2 2 2" xfId="32094"/>
    <cellStyle name="Обычный 4 6 2 3 3 2 2 3" xfId="23646"/>
    <cellStyle name="Обычный 4 6 2 3 3 2 3" xfId="10973"/>
    <cellStyle name="Обычный 4 6 2 3 3 2 3 2" xfId="27870"/>
    <cellStyle name="Обычный 4 6 2 3 3 2 4" xfId="19422"/>
    <cellStyle name="Обычный 4 6 2 3 3 3" xfId="3933"/>
    <cellStyle name="Обычный 4 6 2 3 3 3 2" xfId="8157"/>
    <cellStyle name="Обычный 4 6 2 3 3 3 2 2" xfId="16605"/>
    <cellStyle name="Обычный 4 6 2 3 3 3 2 2 2" xfId="33502"/>
    <cellStyle name="Обычный 4 6 2 3 3 3 2 3" xfId="25054"/>
    <cellStyle name="Обычный 4 6 2 3 3 3 3" xfId="12381"/>
    <cellStyle name="Обычный 4 6 2 3 3 3 3 2" xfId="29278"/>
    <cellStyle name="Обычный 4 6 2 3 3 3 4" xfId="20830"/>
    <cellStyle name="Обычный 4 6 2 3 3 4" xfId="5341"/>
    <cellStyle name="Обычный 4 6 2 3 3 4 2" xfId="13789"/>
    <cellStyle name="Обычный 4 6 2 3 3 4 2 2" xfId="30686"/>
    <cellStyle name="Обычный 4 6 2 3 3 4 3" xfId="22238"/>
    <cellStyle name="Обычный 4 6 2 3 3 5" xfId="9565"/>
    <cellStyle name="Обычный 4 6 2 3 3 5 2" xfId="26462"/>
    <cellStyle name="Обычный 4 6 2 3 3 6" xfId="18014"/>
    <cellStyle name="Обычный 4 6 2 3 4" xfId="1821"/>
    <cellStyle name="Обычный 4 6 2 3 4 2" xfId="6045"/>
    <cellStyle name="Обычный 4 6 2 3 4 2 2" xfId="14493"/>
    <cellStyle name="Обычный 4 6 2 3 4 2 2 2" xfId="31390"/>
    <cellStyle name="Обычный 4 6 2 3 4 2 3" xfId="22942"/>
    <cellStyle name="Обычный 4 6 2 3 4 3" xfId="10269"/>
    <cellStyle name="Обычный 4 6 2 3 4 3 2" xfId="27166"/>
    <cellStyle name="Обычный 4 6 2 3 4 4" xfId="18718"/>
    <cellStyle name="Обычный 4 6 2 3 5" xfId="3229"/>
    <cellStyle name="Обычный 4 6 2 3 5 2" xfId="7453"/>
    <cellStyle name="Обычный 4 6 2 3 5 2 2" xfId="15901"/>
    <cellStyle name="Обычный 4 6 2 3 5 2 2 2" xfId="32798"/>
    <cellStyle name="Обычный 4 6 2 3 5 2 3" xfId="24350"/>
    <cellStyle name="Обычный 4 6 2 3 5 3" xfId="11677"/>
    <cellStyle name="Обычный 4 6 2 3 5 3 2" xfId="28574"/>
    <cellStyle name="Обычный 4 6 2 3 5 4" xfId="20126"/>
    <cellStyle name="Обычный 4 6 2 3 6" xfId="4637"/>
    <cellStyle name="Обычный 4 6 2 3 6 2" xfId="13085"/>
    <cellStyle name="Обычный 4 6 2 3 6 2 2" xfId="29982"/>
    <cellStyle name="Обычный 4 6 2 3 6 3" xfId="21534"/>
    <cellStyle name="Обычный 4 6 2 3 7" xfId="8861"/>
    <cellStyle name="Обычный 4 6 2 3 7 2" xfId="25758"/>
    <cellStyle name="Обычный 4 6 2 3 8" xfId="17310"/>
    <cellStyle name="Обычный 4 6 2 3 9" xfId="34207"/>
    <cellStyle name="Обычный 4 6 2 4" xfId="734"/>
    <cellStyle name="Обычный 4 6 2 4 2" xfId="1465"/>
    <cellStyle name="Обычный 4 6 2 4 2 2" xfId="2874"/>
    <cellStyle name="Обычный 4 6 2 4 2 2 2" xfId="7098"/>
    <cellStyle name="Обычный 4 6 2 4 2 2 2 2" xfId="15546"/>
    <cellStyle name="Обычный 4 6 2 4 2 2 2 2 2" xfId="32443"/>
    <cellStyle name="Обычный 4 6 2 4 2 2 2 3" xfId="23995"/>
    <cellStyle name="Обычный 4 6 2 4 2 2 3" xfId="11322"/>
    <cellStyle name="Обычный 4 6 2 4 2 2 3 2" xfId="28219"/>
    <cellStyle name="Обычный 4 6 2 4 2 2 4" xfId="19771"/>
    <cellStyle name="Обычный 4 6 2 4 2 3" xfId="4282"/>
    <cellStyle name="Обычный 4 6 2 4 2 3 2" xfId="8506"/>
    <cellStyle name="Обычный 4 6 2 4 2 3 2 2" xfId="16954"/>
    <cellStyle name="Обычный 4 6 2 4 2 3 2 2 2" xfId="33851"/>
    <cellStyle name="Обычный 4 6 2 4 2 3 2 3" xfId="25403"/>
    <cellStyle name="Обычный 4 6 2 4 2 3 3" xfId="12730"/>
    <cellStyle name="Обычный 4 6 2 4 2 3 3 2" xfId="29627"/>
    <cellStyle name="Обычный 4 6 2 4 2 3 4" xfId="21179"/>
    <cellStyle name="Обычный 4 6 2 4 2 4" xfId="5690"/>
    <cellStyle name="Обычный 4 6 2 4 2 4 2" xfId="14138"/>
    <cellStyle name="Обычный 4 6 2 4 2 4 2 2" xfId="31035"/>
    <cellStyle name="Обычный 4 6 2 4 2 4 3" xfId="22587"/>
    <cellStyle name="Обычный 4 6 2 4 2 5" xfId="9914"/>
    <cellStyle name="Обычный 4 6 2 4 2 5 2" xfId="26811"/>
    <cellStyle name="Обычный 4 6 2 4 2 6" xfId="18363"/>
    <cellStyle name="Обычный 4 6 2 4 3" xfId="2170"/>
    <cellStyle name="Обычный 4 6 2 4 3 2" xfId="6394"/>
    <cellStyle name="Обычный 4 6 2 4 3 2 2" xfId="14842"/>
    <cellStyle name="Обычный 4 6 2 4 3 2 2 2" xfId="31739"/>
    <cellStyle name="Обычный 4 6 2 4 3 2 3" xfId="23291"/>
    <cellStyle name="Обычный 4 6 2 4 3 3" xfId="10618"/>
    <cellStyle name="Обычный 4 6 2 4 3 3 2" xfId="27515"/>
    <cellStyle name="Обычный 4 6 2 4 3 4" xfId="19067"/>
    <cellStyle name="Обычный 4 6 2 4 4" xfId="3578"/>
    <cellStyle name="Обычный 4 6 2 4 4 2" xfId="7802"/>
    <cellStyle name="Обычный 4 6 2 4 4 2 2" xfId="16250"/>
    <cellStyle name="Обычный 4 6 2 4 4 2 2 2" xfId="33147"/>
    <cellStyle name="Обычный 4 6 2 4 4 2 3" xfId="24699"/>
    <cellStyle name="Обычный 4 6 2 4 4 3" xfId="12026"/>
    <cellStyle name="Обычный 4 6 2 4 4 3 2" xfId="28923"/>
    <cellStyle name="Обычный 4 6 2 4 4 4" xfId="20475"/>
    <cellStyle name="Обычный 4 6 2 4 5" xfId="4986"/>
    <cellStyle name="Обычный 4 6 2 4 5 2" xfId="13434"/>
    <cellStyle name="Обычный 4 6 2 4 5 2 2" xfId="30331"/>
    <cellStyle name="Обычный 4 6 2 4 5 3" xfId="21883"/>
    <cellStyle name="Обычный 4 6 2 4 6" xfId="9210"/>
    <cellStyle name="Обычный 4 6 2 4 6 2" xfId="26107"/>
    <cellStyle name="Обычный 4 6 2 4 7" xfId="17659"/>
    <cellStyle name="Обычный 4 6 2 4 8" xfId="34556"/>
    <cellStyle name="Обычный 4 6 2 5" xfId="1113"/>
    <cellStyle name="Обычный 4 6 2 5 2" xfId="2522"/>
    <cellStyle name="Обычный 4 6 2 5 2 2" xfId="6746"/>
    <cellStyle name="Обычный 4 6 2 5 2 2 2" xfId="15194"/>
    <cellStyle name="Обычный 4 6 2 5 2 2 2 2" xfId="32091"/>
    <cellStyle name="Обычный 4 6 2 5 2 2 3" xfId="23643"/>
    <cellStyle name="Обычный 4 6 2 5 2 3" xfId="10970"/>
    <cellStyle name="Обычный 4 6 2 5 2 3 2" xfId="27867"/>
    <cellStyle name="Обычный 4 6 2 5 2 4" xfId="19419"/>
    <cellStyle name="Обычный 4 6 2 5 3" xfId="3930"/>
    <cellStyle name="Обычный 4 6 2 5 3 2" xfId="8154"/>
    <cellStyle name="Обычный 4 6 2 5 3 2 2" xfId="16602"/>
    <cellStyle name="Обычный 4 6 2 5 3 2 2 2" xfId="33499"/>
    <cellStyle name="Обычный 4 6 2 5 3 2 3" xfId="25051"/>
    <cellStyle name="Обычный 4 6 2 5 3 3" xfId="12378"/>
    <cellStyle name="Обычный 4 6 2 5 3 3 2" xfId="29275"/>
    <cellStyle name="Обычный 4 6 2 5 3 4" xfId="20827"/>
    <cellStyle name="Обычный 4 6 2 5 4" xfId="5338"/>
    <cellStyle name="Обычный 4 6 2 5 4 2" xfId="13786"/>
    <cellStyle name="Обычный 4 6 2 5 4 2 2" xfId="30683"/>
    <cellStyle name="Обычный 4 6 2 5 4 3" xfId="22235"/>
    <cellStyle name="Обычный 4 6 2 5 5" xfId="9562"/>
    <cellStyle name="Обычный 4 6 2 5 5 2" xfId="26459"/>
    <cellStyle name="Обычный 4 6 2 5 6" xfId="18011"/>
    <cellStyle name="Обычный 4 6 2 6" xfId="1818"/>
    <cellStyle name="Обычный 4 6 2 6 2" xfId="6042"/>
    <cellStyle name="Обычный 4 6 2 6 2 2" xfId="14490"/>
    <cellStyle name="Обычный 4 6 2 6 2 2 2" xfId="31387"/>
    <cellStyle name="Обычный 4 6 2 6 2 3" xfId="22939"/>
    <cellStyle name="Обычный 4 6 2 6 3" xfId="10266"/>
    <cellStyle name="Обычный 4 6 2 6 3 2" xfId="27163"/>
    <cellStyle name="Обычный 4 6 2 6 4" xfId="18715"/>
    <cellStyle name="Обычный 4 6 2 7" xfId="3226"/>
    <cellStyle name="Обычный 4 6 2 7 2" xfId="7450"/>
    <cellStyle name="Обычный 4 6 2 7 2 2" xfId="15898"/>
    <cellStyle name="Обычный 4 6 2 7 2 2 2" xfId="32795"/>
    <cellStyle name="Обычный 4 6 2 7 2 3" xfId="24347"/>
    <cellStyle name="Обычный 4 6 2 7 3" xfId="11674"/>
    <cellStyle name="Обычный 4 6 2 7 3 2" xfId="28571"/>
    <cellStyle name="Обычный 4 6 2 7 4" xfId="20123"/>
    <cellStyle name="Обычный 4 6 2 8" xfId="4634"/>
    <cellStyle name="Обычный 4 6 2 8 2" xfId="13082"/>
    <cellStyle name="Обычный 4 6 2 8 2 2" xfId="29979"/>
    <cellStyle name="Обычный 4 6 2 8 3" xfId="21531"/>
    <cellStyle name="Обычный 4 6 2 9" xfId="8858"/>
    <cellStyle name="Обычный 4 6 2 9 2" xfId="25755"/>
    <cellStyle name="Обычный 4 6 3" xfId="339"/>
    <cellStyle name="Обычный 4 6 3 10" xfId="34208"/>
    <cellStyle name="Обычный 4 6 3 2" xfId="340"/>
    <cellStyle name="Обычный 4 6 3 2 2" xfId="739"/>
    <cellStyle name="Обычный 4 6 3 2 2 2" xfId="1470"/>
    <cellStyle name="Обычный 4 6 3 2 2 2 2" xfId="2879"/>
    <cellStyle name="Обычный 4 6 3 2 2 2 2 2" xfId="7103"/>
    <cellStyle name="Обычный 4 6 3 2 2 2 2 2 2" xfId="15551"/>
    <cellStyle name="Обычный 4 6 3 2 2 2 2 2 2 2" xfId="32448"/>
    <cellStyle name="Обычный 4 6 3 2 2 2 2 2 3" xfId="24000"/>
    <cellStyle name="Обычный 4 6 3 2 2 2 2 3" xfId="11327"/>
    <cellStyle name="Обычный 4 6 3 2 2 2 2 3 2" xfId="28224"/>
    <cellStyle name="Обычный 4 6 3 2 2 2 2 4" xfId="19776"/>
    <cellStyle name="Обычный 4 6 3 2 2 2 3" xfId="4287"/>
    <cellStyle name="Обычный 4 6 3 2 2 2 3 2" xfId="8511"/>
    <cellStyle name="Обычный 4 6 3 2 2 2 3 2 2" xfId="16959"/>
    <cellStyle name="Обычный 4 6 3 2 2 2 3 2 2 2" xfId="33856"/>
    <cellStyle name="Обычный 4 6 3 2 2 2 3 2 3" xfId="25408"/>
    <cellStyle name="Обычный 4 6 3 2 2 2 3 3" xfId="12735"/>
    <cellStyle name="Обычный 4 6 3 2 2 2 3 3 2" xfId="29632"/>
    <cellStyle name="Обычный 4 6 3 2 2 2 3 4" xfId="21184"/>
    <cellStyle name="Обычный 4 6 3 2 2 2 4" xfId="5695"/>
    <cellStyle name="Обычный 4 6 3 2 2 2 4 2" xfId="14143"/>
    <cellStyle name="Обычный 4 6 3 2 2 2 4 2 2" xfId="31040"/>
    <cellStyle name="Обычный 4 6 3 2 2 2 4 3" xfId="22592"/>
    <cellStyle name="Обычный 4 6 3 2 2 2 5" xfId="9919"/>
    <cellStyle name="Обычный 4 6 3 2 2 2 5 2" xfId="26816"/>
    <cellStyle name="Обычный 4 6 3 2 2 2 6" xfId="18368"/>
    <cellStyle name="Обычный 4 6 3 2 2 3" xfId="2175"/>
    <cellStyle name="Обычный 4 6 3 2 2 3 2" xfId="6399"/>
    <cellStyle name="Обычный 4 6 3 2 2 3 2 2" xfId="14847"/>
    <cellStyle name="Обычный 4 6 3 2 2 3 2 2 2" xfId="31744"/>
    <cellStyle name="Обычный 4 6 3 2 2 3 2 3" xfId="23296"/>
    <cellStyle name="Обычный 4 6 3 2 2 3 3" xfId="10623"/>
    <cellStyle name="Обычный 4 6 3 2 2 3 3 2" xfId="27520"/>
    <cellStyle name="Обычный 4 6 3 2 2 3 4" xfId="19072"/>
    <cellStyle name="Обычный 4 6 3 2 2 4" xfId="3583"/>
    <cellStyle name="Обычный 4 6 3 2 2 4 2" xfId="7807"/>
    <cellStyle name="Обычный 4 6 3 2 2 4 2 2" xfId="16255"/>
    <cellStyle name="Обычный 4 6 3 2 2 4 2 2 2" xfId="33152"/>
    <cellStyle name="Обычный 4 6 3 2 2 4 2 3" xfId="24704"/>
    <cellStyle name="Обычный 4 6 3 2 2 4 3" xfId="12031"/>
    <cellStyle name="Обычный 4 6 3 2 2 4 3 2" xfId="28928"/>
    <cellStyle name="Обычный 4 6 3 2 2 4 4" xfId="20480"/>
    <cellStyle name="Обычный 4 6 3 2 2 5" xfId="4991"/>
    <cellStyle name="Обычный 4 6 3 2 2 5 2" xfId="13439"/>
    <cellStyle name="Обычный 4 6 3 2 2 5 2 2" xfId="30336"/>
    <cellStyle name="Обычный 4 6 3 2 2 5 3" xfId="21888"/>
    <cellStyle name="Обычный 4 6 3 2 2 6" xfId="9215"/>
    <cellStyle name="Обычный 4 6 3 2 2 6 2" xfId="26112"/>
    <cellStyle name="Обычный 4 6 3 2 2 7" xfId="17664"/>
    <cellStyle name="Обычный 4 6 3 2 2 8" xfId="34561"/>
    <cellStyle name="Обычный 4 6 3 2 3" xfId="1118"/>
    <cellStyle name="Обычный 4 6 3 2 3 2" xfId="2527"/>
    <cellStyle name="Обычный 4 6 3 2 3 2 2" xfId="6751"/>
    <cellStyle name="Обычный 4 6 3 2 3 2 2 2" xfId="15199"/>
    <cellStyle name="Обычный 4 6 3 2 3 2 2 2 2" xfId="32096"/>
    <cellStyle name="Обычный 4 6 3 2 3 2 2 3" xfId="23648"/>
    <cellStyle name="Обычный 4 6 3 2 3 2 3" xfId="10975"/>
    <cellStyle name="Обычный 4 6 3 2 3 2 3 2" xfId="27872"/>
    <cellStyle name="Обычный 4 6 3 2 3 2 4" xfId="19424"/>
    <cellStyle name="Обычный 4 6 3 2 3 3" xfId="3935"/>
    <cellStyle name="Обычный 4 6 3 2 3 3 2" xfId="8159"/>
    <cellStyle name="Обычный 4 6 3 2 3 3 2 2" xfId="16607"/>
    <cellStyle name="Обычный 4 6 3 2 3 3 2 2 2" xfId="33504"/>
    <cellStyle name="Обычный 4 6 3 2 3 3 2 3" xfId="25056"/>
    <cellStyle name="Обычный 4 6 3 2 3 3 3" xfId="12383"/>
    <cellStyle name="Обычный 4 6 3 2 3 3 3 2" xfId="29280"/>
    <cellStyle name="Обычный 4 6 3 2 3 3 4" xfId="20832"/>
    <cellStyle name="Обычный 4 6 3 2 3 4" xfId="5343"/>
    <cellStyle name="Обычный 4 6 3 2 3 4 2" xfId="13791"/>
    <cellStyle name="Обычный 4 6 3 2 3 4 2 2" xfId="30688"/>
    <cellStyle name="Обычный 4 6 3 2 3 4 3" xfId="22240"/>
    <cellStyle name="Обычный 4 6 3 2 3 5" xfId="9567"/>
    <cellStyle name="Обычный 4 6 3 2 3 5 2" xfId="26464"/>
    <cellStyle name="Обычный 4 6 3 2 3 6" xfId="18016"/>
    <cellStyle name="Обычный 4 6 3 2 4" xfId="1823"/>
    <cellStyle name="Обычный 4 6 3 2 4 2" xfId="6047"/>
    <cellStyle name="Обычный 4 6 3 2 4 2 2" xfId="14495"/>
    <cellStyle name="Обычный 4 6 3 2 4 2 2 2" xfId="31392"/>
    <cellStyle name="Обычный 4 6 3 2 4 2 3" xfId="22944"/>
    <cellStyle name="Обычный 4 6 3 2 4 3" xfId="10271"/>
    <cellStyle name="Обычный 4 6 3 2 4 3 2" xfId="27168"/>
    <cellStyle name="Обычный 4 6 3 2 4 4" xfId="18720"/>
    <cellStyle name="Обычный 4 6 3 2 5" xfId="3231"/>
    <cellStyle name="Обычный 4 6 3 2 5 2" xfId="7455"/>
    <cellStyle name="Обычный 4 6 3 2 5 2 2" xfId="15903"/>
    <cellStyle name="Обычный 4 6 3 2 5 2 2 2" xfId="32800"/>
    <cellStyle name="Обычный 4 6 3 2 5 2 3" xfId="24352"/>
    <cellStyle name="Обычный 4 6 3 2 5 3" xfId="11679"/>
    <cellStyle name="Обычный 4 6 3 2 5 3 2" xfId="28576"/>
    <cellStyle name="Обычный 4 6 3 2 5 4" xfId="20128"/>
    <cellStyle name="Обычный 4 6 3 2 6" xfId="4639"/>
    <cellStyle name="Обычный 4 6 3 2 6 2" xfId="13087"/>
    <cellStyle name="Обычный 4 6 3 2 6 2 2" xfId="29984"/>
    <cellStyle name="Обычный 4 6 3 2 6 3" xfId="21536"/>
    <cellStyle name="Обычный 4 6 3 2 7" xfId="8863"/>
    <cellStyle name="Обычный 4 6 3 2 7 2" xfId="25760"/>
    <cellStyle name="Обычный 4 6 3 2 8" xfId="17312"/>
    <cellStyle name="Обычный 4 6 3 2 9" xfId="34209"/>
    <cellStyle name="Обычный 4 6 3 3" xfId="738"/>
    <cellStyle name="Обычный 4 6 3 3 2" xfId="1469"/>
    <cellStyle name="Обычный 4 6 3 3 2 2" xfId="2878"/>
    <cellStyle name="Обычный 4 6 3 3 2 2 2" xfId="7102"/>
    <cellStyle name="Обычный 4 6 3 3 2 2 2 2" xfId="15550"/>
    <cellStyle name="Обычный 4 6 3 3 2 2 2 2 2" xfId="32447"/>
    <cellStyle name="Обычный 4 6 3 3 2 2 2 3" xfId="23999"/>
    <cellStyle name="Обычный 4 6 3 3 2 2 3" xfId="11326"/>
    <cellStyle name="Обычный 4 6 3 3 2 2 3 2" xfId="28223"/>
    <cellStyle name="Обычный 4 6 3 3 2 2 4" xfId="19775"/>
    <cellStyle name="Обычный 4 6 3 3 2 3" xfId="4286"/>
    <cellStyle name="Обычный 4 6 3 3 2 3 2" xfId="8510"/>
    <cellStyle name="Обычный 4 6 3 3 2 3 2 2" xfId="16958"/>
    <cellStyle name="Обычный 4 6 3 3 2 3 2 2 2" xfId="33855"/>
    <cellStyle name="Обычный 4 6 3 3 2 3 2 3" xfId="25407"/>
    <cellStyle name="Обычный 4 6 3 3 2 3 3" xfId="12734"/>
    <cellStyle name="Обычный 4 6 3 3 2 3 3 2" xfId="29631"/>
    <cellStyle name="Обычный 4 6 3 3 2 3 4" xfId="21183"/>
    <cellStyle name="Обычный 4 6 3 3 2 4" xfId="5694"/>
    <cellStyle name="Обычный 4 6 3 3 2 4 2" xfId="14142"/>
    <cellStyle name="Обычный 4 6 3 3 2 4 2 2" xfId="31039"/>
    <cellStyle name="Обычный 4 6 3 3 2 4 3" xfId="22591"/>
    <cellStyle name="Обычный 4 6 3 3 2 5" xfId="9918"/>
    <cellStyle name="Обычный 4 6 3 3 2 5 2" xfId="26815"/>
    <cellStyle name="Обычный 4 6 3 3 2 6" xfId="18367"/>
    <cellStyle name="Обычный 4 6 3 3 3" xfId="2174"/>
    <cellStyle name="Обычный 4 6 3 3 3 2" xfId="6398"/>
    <cellStyle name="Обычный 4 6 3 3 3 2 2" xfId="14846"/>
    <cellStyle name="Обычный 4 6 3 3 3 2 2 2" xfId="31743"/>
    <cellStyle name="Обычный 4 6 3 3 3 2 3" xfId="23295"/>
    <cellStyle name="Обычный 4 6 3 3 3 3" xfId="10622"/>
    <cellStyle name="Обычный 4 6 3 3 3 3 2" xfId="27519"/>
    <cellStyle name="Обычный 4 6 3 3 3 4" xfId="19071"/>
    <cellStyle name="Обычный 4 6 3 3 4" xfId="3582"/>
    <cellStyle name="Обычный 4 6 3 3 4 2" xfId="7806"/>
    <cellStyle name="Обычный 4 6 3 3 4 2 2" xfId="16254"/>
    <cellStyle name="Обычный 4 6 3 3 4 2 2 2" xfId="33151"/>
    <cellStyle name="Обычный 4 6 3 3 4 2 3" xfId="24703"/>
    <cellStyle name="Обычный 4 6 3 3 4 3" xfId="12030"/>
    <cellStyle name="Обычный 4 6 3 3 4 3 2" xfId="28927"/>
    <cellStyle name="Обычный 4 6 3 3 4 4" xfId="20479"/>
    <cellStyle name="Обычный 4 6 3 3 5" xfId="4990"/>
    <cellStyle name="Обычный 4 6 3 3 5 2" xfId="13438"/>
    <cellStyle name="Обычный 4 6 3 3 5 2 2" xfId="30335"/>
    <cellStyle name="Обычный 4 6 3 3 5 3" xfId="21887"/>
    <cellStyle name="Обычный 4 6 3 3 6" xfId="9214"/>
    <cellStyle name="Обычный 4 6 3 3 6 2" xfId="26111"/>
    <cellStyle name="Обычный 4 6 3 3 7" xfId="17663"/>
    <cellStyle name="Обычный 4 6 3 3 8" xfId="34560"/>
    <cellStyle name="Обычный 4 6 3 4" xfId="1117"/>
    <cellStyle name="Обычный 4 6 3 4 2" xfId="2526"/>
    <cellStyle name="Обычный 4 6 3 4 2 2" xfId="6750"/>
    <cellStyle name="Обычный 4 6 3 4 2 2 2" xfId="15198"/>
    <cellStyle name="Обычный 4 6 3 4 2 2 2 2" xfId="32095"/>
    <cellStyle name="Обычный 4 6 3 4 2 2 3" xfId="23647"/>
    <cellStyle name="Обычный 4 6 3 4 2 3" xfId="10974"/>
    <cellStyle name="Обычный 4 6 3 4 2 3 2" xfId="27871"/>
    <cellStyle name="Обычный 4 6 3 4 2 4" xfId="19423"/>
    <cellStyle name="Обычный 4 6 3 4 3" xfId="3934"/>
    <cellStyle name="Обычный 4 6 3 4 3 2" xfId="8158"/>
    <cellStyle name="Обычный 4 6 3 4 3 2 2" xfId="16606"/>
    <cellStyle name="Обычный 4 6 3 4 3 2 2 2" xfId="33503"/>
    <cellStyle name="Обычный 4 6 3 4 3 2 3" xfId="25055"/>
    <cellStyle name="Обычный 4 6 3 4 3 3" xfId="12382"/>
    <cellStyle name="Обычный 4 6 3 4 3 3 2" xfId="29279"/>
    <cellStyle name="Обычный 4 6 3 4 3 4" xfId="20831"/>
    <cellStyle name="Обычный 4 6 3 4 4" xfId="5342"/>
    <cellStyle name="Обычный 4 6 3 4 4 2" xfId="13790"/>
    <cellStyle name="Обычный 4 6 3 4 4 2 2" xfId="30687"/>
    <cellStyle name="Обычный 4 6 3 4 4 3" xfId="22239"/>
    <cellStyle name="Обычный 4 6 3 4 5" xfId="9566"/>
    <cellStyle name="Обычный 4 6 3 4 5 2" xfId="26463"/>
    <cellStyle name="Обычный 4 6 3 4 6" xfId="18015"/>
    <cellStyle name="Обычный 4 6 3 5" xfId="1822"/>
    <cellStyle name="Обычный 4 6 3 5 2" xfId="6046"/>
    <cellStyle name="Обычный 4 6 3 5 2 2" xfId="14494"/>
    <cellStyle name="Обычный 4 6 3 5 2 2 2" xfId="31391"/>
    <cellStyle name="Обычный 4 6 3 5 2 3" xfId="22943"/>
    <cellStyle name="Обычный 4 6 3 5 3" xfId="10270"/>
    <cellStyle name="Обычный 4 6 3 5 3 2" xfId="27167"/>
    <cellStyle name="Обычный 4 6 3 5 4" xfId="18719"/>
    <cellStyle name="Обычный 4 6 3 6" xfId="3230"/>
    <cellStyle name="Обычный 4 6 3 6 2" xfId="7454"/>
    <cellStyle name="Обычный 4 6 3 6 2 2" xfId="15902"/>
    <cellStyle name="Обычный 4 6 3 6 2 2 2" xfId="32799"/>
    <cellStyle name="Обычный 4 6 3 6 2 3" xfId="24351"/>
    <cellStyle name="Обычный 4 6 3 6 3" xfId="11678"/>
    <cellStyle name="Обычный 4 6 3 6 3 2" xfId="28575"/>
    <cellStyle name="Обычный 4 6 3 6 4" xfId="20127"/>
    <cellStyle name="Обычный 4 6 3 7" xfId="4638"/>
    <cellStyle name="Обычный 4 6 3 7 2" xfId="13086"/>
    <cellStyle name="Обычный 4 6 3 7 2 2" xfId="29983"/>
    <cellStyle name="Обычный 4 6 3 7 3" xfId="21535"/>
    <cellStyle name="Обычный 4 6 3 8" xfId="8862"/>
    <cellStyle name="Обычный 4 6 3 8 2" xfId="25759"/>
    <cellStyle name="Обычный 4 6 3 9" xfId="17311"/>
    <cellStyle name="Обычный 4 6 4" xfId="341"/>
    <cellStyle name="Обычный 4 6 4 2" xfId="740"/>
    <cellStyle name="Обычный 4 6 4 2 2" xfId="1471"/>
    <cellStyle name="Обычный 4 6 4 2 2 2" xfId="2880"/>
    <cellStyle name="Обычный 4 6 4 2 2 2 2" xfId="7104"/>
    <cellStyle name="Обычный 4 6 4 2 2 2 2 2" xfId="15552"/>
    <cellStyle name="Обычный 4 6 4 2 2 2 2 2 2" xfId="32449"/>
    <cellStyle name="Обычный 4 6 4 2 2 2 2 3" xfId="24001"/>
    <cellStyle name="Обычный 4 6 4 2 2 2 3" xfId="11328"/>
    <cellStyle name="Обычный 4 6 4 2 2 2 3 2" xfId="28225"/>
    <cellStyle name="Обычный 4 6 4 2 2 2 4" xfId="19777"/>
    <cellStyle name="Обычный 4 6 4 2 2 3" xfId="4288"/>
    <cellStyle name="Обычный 4 6 4 2 2 3 2" xfId="8512"/>
    <cellStyle name="Обычный 4 6 4 2 2 3 2 2" xfId="16960"/>
    <cellStyle name="Обычный 4 6 4 2 2 3 2 2 2" xfId="33857"/>
    <cellStyle name="Обычный 4 6 4 2 2 3 2 3" xfId="25409"/>
    <cellStyle name="Обычный 4 6 4 2 2 3 3" xfId="12736"/>
    <cellStyle name="Обычный 4 6 4 2 2 3 3 2" xfId="29633"/>
    <cellStyle name="Обычный 4 6 4 2 2 3 4" xfId="21185"/>
    <cellStyle name="Обычный 4 6 4 2 2 4" xfId="5696"/>
    <cellStyle name="Обычный 4 6 4 2 2 4 2" xfId="14144"/>
    <cellStyle name="Обычный 4 6 4 2 2 4 2 2" xfId="31041"/>
    <cellStyle name="Обычный 4 6 4 2 2 4 3" xfId="22593"/>
    <cellStyle name="Обычный 4 6 4 2 2 5" xfId="9920"/>
    <cellStyle name="Обычный 4 6 4 2 2 5 2" xfId="26817"/>
    <cellStyle name="Обычный 4 6 4 2 2 6" xfId="18369"/>
    <cellStyle name="Обычный 4 6 4 2 3" xfId="2176"/>
    <cellStyle name="Обычный 4 6 4 2 3 2" xfId="6400"/>
    <cellStyle name="Обычный 4 6 4 2 3 2 2" xfId="14848"/>
    <cellStyle name="Обычный 4 6 4 2 3 2 2 2" xfId="31745"/>
    <cellStyle name="Обычный 4 6 4 2 3 2 3" xfId="23297"/>
    <cellStyle name="Обычный 4 6 4 2 3 3" xfId="10624"/>
    <cellStyle name="Обычный 4 6 4 2 3 3 2" xfId="27521"/>
    <cellStyle name="Обычный 4 6 4 2 3 4" xfId="19073"/>
    <cellStyle name="Обычный 4 6 4 2 4" xfId="3584"/>
    <cellStyle name="Обычный 4 6 4 2 4 2" xfId="7808"/>
    <cellStyle name="Обычный 4 6 4 2 4 2 2" xfId="16256"/>
    <cellStyle name="Обычный 4 6 4 2 4 2 2 2" xfId="33153"/>
    <cellStyle name="Обычный 4 6 4 2 4 2 3" xfId="24705"/>
    <cellStyle name="Обычный 4 6 4 2 4 3" xfId="12032"/>
    <cellStyle name="Обычный 4 6 4 2 4 3 2" xfId="28929"/>
    <cellStyle name="Обычный 4 6 4 2 4 4" xfId="20481"/>
    <cellStyle name="Обычный 4 6 4 2 5" xfId="4992"/>
    <cellStyle name="Обычный 4 6 4 2 5 2" xfId="13440"/>
    <cellStyle name="Обычный 4 6 4 2 5 2 2" xfId="30337"/>
    <cellStyle name="Обычный 4 6 4 2 5 3" xfId="21889"/>
    <cellStyle name="Обычный 4 6 4 2 6" xfId="9216"/>
    <cellStyle name="Обычный 4 6 4 2 6 2" xfId="26113"/>
    <cellStyle name="Обычный 4 6 4 2 7" xfId="17665"/>
    <cellStyle name="Обычный 4 6 4 2 8" xfId="34562"/>
    <cellStyle name="Обычный 4 6 4 3" xfId="1119"/>
    <cellStyle name="Обычный 4 6 4 3 2" xfId="2528"/>
    <cellStyle name="Обычный 4 6 4 3 2 2" xfId="6752"/>
    <cellStyle name="Обычный 4 6 4 3 2 2 2" xfId="15200"/>
    <cellStyle name="Обычный 4 6 4 3 2 2 2 2" xfId="32097"/>
    <cellStyle name="Обычный 4 6 4 3 2 2 3" xfId="23649"/>
    <cellStyle name="Обычный 4 6 4 3 2 3" xfId="10976"/>
    <cellStyle name="Обычный 4 6 4 3 2 3 2" xfId="27873"/>
    <cellStyle name="Обычный 4 6 4 3 2 4" xfId="19425"/>
    <cellStyle name="Обычный 4 6 4 3 3" xfId="3936"/>
    <cellStyle name="Обычный 4 6 4 3 3 2" xfId="8160"/>
    <cellStyle name="Обычный 4 6 4 3 3 2 2" xfId="16608"/>
    <cellStyle name="Обычный 4 6 4 3 3 2 2 2" xfId="33505"/>
    <cellStyle name="Обычный 4 6 4 3 3 2 3" xfId="25057"/>
    <cellStyle name="Обычный 4 6 4 3 3 3" xfId="12384"/>
    <cellStyle name="Обычный 4 6 4 3 3 3 2" xfId="29281"/>
    <cellStyle name="Обычный 4 6 4 3 3 4" xfId="20833"/>
    <cellStyle name="Обычный 4 6 4 3 4" xfId="5344"/>
    <cellStyle name="Обычный 4 6 4 3 4 2" xfId="13792"/>
    <cellStyle name="Обычный 4 6 4 3 4 2 2" xfId="30689"/>
    <cellStyle name="Обычный 4 6 4 3 4 3" xfId="22241"/>
    <cellStyle name="Обычный 4 6 4 3 5" xfId="9568"/>
    <cellStyle name="Обычный 4 6 4 3 5 2" xfId="26465"/>
    <cellStyle name="Обычный 4 6 4 3 6" xfId="18017"/>
    <cellStyle name="Обычный 4 6 4 4" xfId="1824"/>
    <cellStyle name="Обычный 4 6 4 4 2" xfId="6048"/>
    <cellStyle name="Обычный 4 6 4 4 2 2" xfId="14496"/>
    <cellStyle name="Обычный 4 6 4 4 2 2 2" xfId="31393"/>
    <cellStyle name="Обычный 4 6 4 4 2 3" xfId="22945"/>
    <cellStyle name="Обычный 4 6 4 4 3" xfId="10272"/>
    <cellStyle name="Обычный 4 6 4 4 3 2" xfId="27169"/>
    <cellStyle name="Обычный 4 6 4 4 4" xfId="18721"/>
    <cellStyle name="Обычный 4 6 4 5" xfId="3232"/>
    <cellStyle name="Обычный 4 6 4 5 2" xfId="7456"/>
    <cellStyle name="Обычный 4 6 4 5 2 2" xfId="15904"/>
    <cellStyle name="Обычный 4 6 4 5 2 2 2" xfId="32801"/>
    <cellStyle name="Обычный 4 6 4 5 2 3" xfId="24353"/>
    <cellStyle name="Обычный 4 6 4 5 3" xfId="11680"/>
    <cellStyle name="Обычный 4 6 4 5 3 2" xfId="28577"/>
    <cellStyle name="Обычный 4 6 4 5 4" xfId="20129"/>
    <cellStyle name="Обычный 4 6 4 6" xfId="4640"/>
    <cellStyle name="Обычный 4 6 4 6 2" xfId="13088"/>
    <cellStyle name="Обычный 4 6 4 6 2 2" xfId="29985"/>
    <cellStyle name="Обычный 4 6 4 6 3" xfId="21537"/>
    <cellStyle name="Обычный 4 6 4 7" xfId="8864"/>
    <cellStyle name="Обычный 4 6 4 7 2" xfId="25761"/>
    <cellStyle name="Обычный 4 6 4 8" xfId="17313"/>
    <cellStyle name="Обычный 4 6 4 9" xfId="34210"/>
    <cellStyle name="Обычный 4 6 5" xfId="733"/>
    <cellStyle name="Обычный 4 6 5 2" xfId="1464"/>
    <cellStyle name="Обычный 4 6 5 2 2" xfId="2873"/>
    <cellStyle name="Обычный 4 6 5 2 2 2" xfId="7097"/>
    <cellStyle name="Обычный 4 6 5 2 2 2 2" xfId="15545"/>
    <cellStyle name="Обычный 4 6 5 2 2 2 2 2" xfId="32442"/>
    <cellStyle name="Обычный 4 6 5 2 2 2 3" xfId="23994"/>
    <cellStyle name="Обычный 4 6 5 2 2 3" xfId="11321"/>
    <cellStyle name="Обычный 4 6 5 2 2 3 2" xfId="28218"/>
    <cellStyle name="Обычный 4 6 5 2 2 4" xfId="19770"/>
    <cellStyle name="Обычный 4 6 5 2 3" xfId="4281"/>
    <cellStyle name="Обычный 4 6 5 2 3 2" xfId="8505"/>
    <cellStyle name="Обычный 4 6 5 2 3 2 2" xfId="16953"/>
    <cellStyle name="Обычный 4 6 5 2 3 2 2 2" xfId="33850"/>
    <cellStyle name="Обычный 4 6 5 2 3 2 3" xfId="25402"/>
    <cellStyle name="Обычный 4 6 5 2 3 3" xfId="12729"/>
    <cellStyle name="Обычный 4 6 5 2 3 3 2" xfId="29626"/>
    <cellStyle name="Обычный 4 6 5 2 3 4" xfId="21178"/>
    <cellStyle name="Обычный 4 6 5 2 4" xfId="5689"/>
    <cellStyle name="Обычный 4 6 5 2 4 2" xfId="14137"/>
    <cellStyle name="Обычный 4 6 5 2 4 2 2" xfId="31034"/>
    <cellStyle name="Обычный 4 6 5 2 4 3" xfId="22586"/>
    <cellStyle name="Обычный 4 6 5 2 5" xfId="9913"/>
    <cellStyle name="Обычный 4 6 5 2 5 2" xfId="26810"/>
    <cellStyle name="Обычный 4 6 5 2 6" xfId="18362"/>
    <cellStyle name="Обычный 4 6 5 3" xfId="2169"/>
    <cellStyle name="Обычный 4 6 5 3 2" xfId="6393"/>
    <cellStyle name="Обычный 4 6 5 3 2 2" xfId="14841"/>
    <cellStyle name="Обычный 4 6 5 3 2 2 2" xfId="31738"/>
    <cellStyle name="Обычный 4 6 5 3 2 3" xfId="23290"/>
    <cellStyle name="Обычный 4 6 5 3 3" xfId="10617"/>
    <cellStyle name="Обычный 4 6 5 3 3 2" xfId="27514"/>
    <cellStyle name="Обычный 4 6 5 3 4" xfId="19066"/>
    <cellStyle name="Обычный 4 6 5 4" xfId="3577"/>
    <cellStyle name="Обычный 4 6 5 4 2" xfId="7801"/>
    <cellStyle name="Обычный 4 6 5 4 2 2" xfId="16249"/>
    <cellStyle name="Обычный 4 6 5 4 2 2 2" xfId="33146"/>
    <cellStyle name="Обычный 4 6 5 4 2 3" xfId="24698"/>
    <cellStyle name="Обычный 4 6 5 4 3" xfId="12025"/>
    <cellStyle name="Обычный 4 6 5 4 3 2" xfId="28922"/>
    <cellStyle name="Обычный 4 6 5 4 4" xfId="20474"/>
    <cellStyle name="Обычный 4 6 5 5" xfId="4985"/>
    <cellStyle name="Обычный 4 6 5 5 2" xfId="13433"/>
    <cellStyle name="Обычный 4 6 5 5 2 2" xfId="30330"/>
    <cellStyle name="Обычный 4 6 5 5 3" xfId="21882"/>
    <cellStyle name="Обычный 4 6 5 6" xfId="9209"/>
    <cellStyle name="Обычный 4 6 5 6 2" xfId="26106"/>
    <cellStyle name="Обычный 4 6 5 7" xfId="17658"/>
    <cellStyle name="Обычный 4 6 5 8" xfId="34555"/>
    <cellStyle name="Обычный 4 6 6" xfId="1112"/>
    <cellStyle name="Обычный 4 6 6 2" xfId="2521"/>
    <cellStyle name="Обычный 4 6 6 2 2" xfId="6745"/>
    <cellStyle name="Обычный 4 6 6 2 2 2" xfId="15193"/>
    <cellStyle name="Обычный 4 6 6 2 2 2 2" xfId="32090"/>
    <cellStyle name="Обычный 4 6 6 2 2 3" xfId="23642"/>
    <cellStyle name="Обычный 4 6 6 2 3" xfId="10969"/>
    <cellStyle name="Обычный 4 6 6 2 3 2" xfId="27866"/>
    <cellStyle name="Обычный 4 6 6 2 4" xfId="19418"/>
    <cellStyle name="Обычный 4 6 6 3" xfId="3929"/>
    <cellStyle name="Обычный 4 6 6 3 2" xfId="8153"/>
    <cellStyle name="Обычный 4 6 6 3 2 2" xfId="16601"/>
    <cellStyle name="Обычный 4 6 6 3 2 2 2" xfId="33498"/>
    <cellStyle name="Обычный 4 6 6 3 2 3" xfId="25050"/>
    <cellStyle name="Обычный 4 6 6 3 3" xfId="12377"/>
    <cellStyle name="Обычный 4 6 6 3 3 2" xfId="29274"/>
    <cellStyle name="Обычный 4 6 6 3 4" xfId="20826"/>
    <cellStyle name="Обычный 4 6 6 4" xfId="5337"/>
    <cellStyle name="Обычный 4 6 6 4 2" xfId="13785"/>
    <cellStyle name="Обычный 4 6 6 4 2 2" xfId="30682"/>
    <cellStyle name="Обычный 4 6 6 4 3" xfId="22234"/>
    <cellStyle name="Обычный 4 6 6 5" xfId="9561"/>
    <cellStyle name="Обычный 4 6 6 5 2" xfId="26458"/>
    <cellStyle name="Обычный 4 6 6 6" xfId="18010"/>
    <cellStyle name="Обычный 4 6 7" xfId="1817"/>
    <cellStyle name="Обычный 4 6 7 2" xfId="6041"/>
    <cellStyle name="Обычный 4 6 7 2 2" xfId="14489"/>
    <cellStyle name="Обычный 4 6 7 2 2 2" xfId="31386"/>
    <cellStyle name="Обычный 4 6 7 2 3" xfId="22938"/>
    <cellStyle name="Обычный 4 6 7 3" xfId="10265"/>
    <cellStyle name="Обычный 4 6 7 3 2" xfId="27162"/>
    <cellStyle name="Обычный 4 6 7 4" xfId="18714"/>
    <cellStyle name="Обычный 4 6 8" xfId="3225"/>
    <cellStyle name="Обычный 4 6 8 2" xfId="7449"/>
    <cellStyle name="Обычный 4 6 8 2 2" xfId="15897"/>
    <cellStyle name="Обычный 4 6 8 2 2 2" xfId="32794"/>
    <cellStyle name="Обычный 4 6 8 2 3" xfId="24346"/>
    <cellStyle name="Обычный 4 6 8 3" xfId="11673"/>
    <cellStyle name="Обычный 4 6 8 3 2" xfId="28570"/>
    <cellStyle name="Обычный 4 6 8 4" xfId="20122"/>
    <cellStyle name="Обычный 4 6 9" xfId="4633"/>
    <cellStyle name="Обычный 4 6 9 2" xfId="13081"/>
    <cellStyle name="Обычный 4 6 9 2 2" xfId="29978"/>
    <cellStyle name="Обычный 4 6 9 3" xfId="21530"/>
    <cellStyle name="Обычный 4 7" xfId="342"/>
    <cellStyle name="Обычный 4 7 10" xfId="17314"/>
    <cellStyle name="Обычный 4 7 11" xfId="34211"/>
    <cellStyle name="Обычный 4 7 2" xfId="343"/>
    <cellStyle name="Обычный 4 7 2 10" xfId="34212"/>
    <cellStyle name="Обычный 4 7 2 2" xfId="344"/>
    <cellStyle name="Обычный 4 7 2 2 2" xfId="743"/>
    <cellStyle name="Обычный 4 7 2 2 2 2" xfId="1474"/>
    <cellStyle name="Обычный 4 7 2 2 2 2 2" xfId="2883"/>
    <cellStyle name="Обычный 4 7 2 2 2 2 2 2" xfId="7107"/>
    <cellStyle name="Обычный 4 7 2 2 2 2 2 2 2" xfId="15555"/>
    <cellStyle name="Обычный 4 7 2 2 2 2 2 2 2 2" xfId="32452"/>
    <cellStyle name="Обычный 4 7 2 2 2 2 2 2 3" xfId="24004"/>
    <cellStyle name="Обычный 4 7 2 2 2 2 2 3" xfId="11331"/>
    <cellStyle name="Обычный 4 7 2 2 2 2 2 3 2" xfId="28228"/>
    <cellStyle name="Обычный 4 7 2 2 2 2 2 4" xfId="19780"/>
    <cellStyle name="Обычный 4 7 2 2 2 2 3" xfId="4291"/>
    <cellStyle name="Обычный 4 7 2 2 2 2 3 2" xfId="8515"/>
    <cellStyle name="Обычный 4 7 2 2 2 2 3 2 2" xfId="16963"/>
    <cellStyle name="Обычный 4 7 2 2 2 2 3 2 2 2" xfId="33860"/>
    <cellStyle name="Обычный 4 7 2 2 2 2 3 2 3" xfId="25412"/>
    <cellStyle name="Обычный 4 7 2 2 2 2 3 3" xfId="12739"/>
    <cellStyle name="Обычный 4 7 2 2 2 2 3 3 2" xfId="29636"/>
    <cellStyle name="Обычный 4 7 2 2 2 2 3 4" xfId="21188"/>
    <cellStyle name="Обычный 4 7 2 2 2 2 4" xfId="5699"/>
    <cellStyle name="Обычный 4 7 2 2 2 2 4 2" xfId="14147"/>
    <cellStyle name="Обычный 4 7 2 2 2 2 4 2 2" xfId="31044"/>
    <cellStyle name="Обычный 4 7 2 2 2 2 4 3" xfId="22596"/>
    <cellStyle name="Обычный 4 7 2 2 2 2 5" xfId="9923"/>
    <cellStyle name="Обычный 4 7 2 2 2 2 5 2" xfId="26820"/>
    <cellStyle name="Обычный 4 7 2 2 2 2 6" xfId="18372"/>
    <cellStyle name="Обычный 4 7 2 2 2 3" xfId="2179"/>
    <cellStyle name="Обычный 4 7 2 2 2 3 2" xfId="6403"/>
    <cellStyle name="Обычный 4 7 2 2 2 3 2 2" xfId="14851"/>
    <cellStyle name="Обычный 4 7 2 2 2 3 2 2 2" xfId="31748"/>
    <cellStyle name="Обычный 4 7 2 2 2 3 2 3" xfId="23300"/>
    <cellStyle name="Обычный 4 7 2 2 2 3 3" xfId="10627"/>
    <cellStyle name="Обычный 4 7 2 2 2 3 3 2" xfId="27524"/>
    <cellStyle name="Обычный 4 7 2 2 2 3 4" xfId="19076"/>
    <cellStyle name="Обычный 4 7 2 2 2 4" xfId="3587"/>
    <cellStyle name="Обычный 4 7 2 2 2 4 2" xfId="7811"/>
    <cellStyle name="Обычный 4 7 2 2 2 4 2 2" xfId="16259"/>
    <cellStyle name="Обычный 4 7 2 2 2 4 2 2 2" xfId="33156"/>
    <cellStyle name="Обычный 4 7 2 2 2 4 2 3" xfId="24708"/>
    <cellStyle name="Обычный 4 7 2 2 2 4 3" xfId="12035"/>
    <cellStyle name="Обычный 4 7 2 2 2 4 3 2" xfId="28932"/>
    <cellStyle name="Обычный 4 7 2 2 2 4 4" xfId="20484"/>
    <cellStyle name="Обычный 4 7 2 2 2 5" xfId="4995"/>
    <cellStyle name="Обычный 4 7 2 2 2 5 2" xfId="13443"/>
    <cellStyle name="Обычный 4 7 2 2 2 5 2 2" xfId="30340"/>
    <cellStyle name="Обычный 4 7 2 2 2 5 3" xfId="21892"/>
    <cellStyle name="Обычный 4 7 2 2 2 6" xfId="9219"/>
    <cellStyle name="Обычный 4 7 2 2 2 6 2" xfId="26116"/>
    <cellStyle name="Обычный 4 7 2 2 2 7" xfId="17668"/>
    <cellStyle name="Обычный 4 7 2 2 2 8" xfId="34565"/>
    <cellStyle name="Обычный 4 7 2 2 3" xfId="1122"/>
    <cellStyle name="Обычный 4 7 2 2 3 2" xfId="2531"/>
    <cellStyle name="Обычный 4 7 2 2 3 2 2" xfId="6755"/>
    <cellStyle name="Обычный 4 7 2 2 3 2 2 2" xfId="15203"/>
    <cellStyle name="Обычный 4 7 2 2 3 2 2 2 2" xfId="32100"/>
    <cellStyle name="Обычный 4 7 2 2 3 2 2 3" xfId="23652"/>
    <cellStyle name="Обычный 4 7 2 2 3 2 3" xfId="10979"/>
    <cellStyle name="Обычный 4 7 2 2 3 2 3 2" xfId="27876"/>
    <cellStyle name="Обычный 4 7 2 2 3 2 4" xfId="19428"/>
    <cellStyle name="Обычный 4 7 2 2 3 3" xfId="3939"/>
    <cellStyle name="Обычный 4 7 2 2 3 3 2" xfId="8163"/>
    <cellStyle name="Обычный 4 7 2 2 3 3 2 2" xfId="16611"/>
    <cellStyle name="Обычный 4 7 2 2 3 3 2 2 2" xfId="33508"/>
    <cellStyle name="Обычный 4 7 2 2 3 3 2 3" xfId="25060"/>
    <cellStyle name="Обычный 4 7 2 2 3 3 3" xfId="12387"/>
    <cellStyle name="Обычный 4 7 2 2 3 3 3 2" xfId="29284"/>
    <cellStyle name="Обычный 4 7 2 2 3 3 4" xfId="20836"/>
    <cellStyle name="Обычный 4 7 2 2 3 4" xfId="5347"/>
    <cellStyle name="Обычный 4 7 2 2 3 4 2" xfId="13795"/>
    <cellStyle name="Обычный 4 7 2 2 3 4 2 2" xfId="30692"/>
    <cellStyle name="Обычный 4 7 2 2 3 4 3" xfId="22244"/>
    <cellStyle name="Обычный 4 7 2 2 3 5" xfId="9571"/>
    <cellStyle name="Обычный 4 7 2 2 3 5 2" xfId="26468"/>
    <cellStyle name="Обычный 4 7 2 2 3 6" xfId="18020"/>
    <cellStyle name="Обычный 4 7 2 2 4" xfId="1827"/>
    <cellStyle name="Обычный 4 7 2 2 4 2" xfId="6051"/>
    <cellStyle name="Обычный 4 7 2 2 4 2 2" xfId="14499"/>
    <cellStyle name="Обычный 4 7 2 2 4 2 2 2" xfId="31396"/>
    <cellStyle name="Обычный 4 7 2 2 4 2 3" xfId="22948"/>
    <cellStyle name="Обычный 4 7 2 2 4 3" xfId="10275"/>
    <cellStyle name="Обычный 4 7 2 2 4 3 2" xfId="27172"/>
    <cellStyle name="Обычный 4 7 2 2 4 4" xfId="18724"/>
    <cellStyle name="Обычный 4 7 2 2 5" xfId="3235"/>
    <cellStyle name="Обычный 4 7 2 2 5 2" xfId="7459"/>
    <cellStyle name="Обычный 4 7 2 2 5 2 2" xfId="15907"/>
    <cellStyle name="Обычный 4 7 2 2 5 2 2 2" xfId="32804"/>
    <cellStyle name="Обычный 4 7 2 2 5 2 3" xfId="24356"/>
    <cellStyle name="Обычный 4 7 2 2 5 3" xfId="11683"/>
    <cellStyle name="Обычный 4 7 2 2 5 3 2" xfId="28580"/>
    <cellStyle name="Обычный 4 7 2 2 5 4" xfId="20132"/>
    <cellStyle name="Обычный 4 7 2 2 6" xfId="4643"/>
    <cellStyle name="Обычный 4 7 2 2 6 2" xfId="13091"/>
    <cellStyle name="Обычный 4 7 2 2 6 2 2" xfId="29988"/>
    <cellStyle name="Обычный 4 7 2 2 6 3" xfId="21540"/>
    <cellStyle name="Обычный 4 7 2 2 7" xfId="8867"/>
    <cellStyle name="Обычный 4 7 2 2 7 2" xfId="25764"/>
    <cellStyle name="Обычный 4 7 2 2 8" xfId="17316"/>
    <cellStyle name="Обычный 4 7 2 2 9" xfId="34213"/>
    <cellStyle name="Обычный 4 7 2 3" xfId="742"/>
    <cellStyle name="Обычный 4 7 2 3 2" xfId="1473"/>
    <cellStyle name="Обычный 4 7 2 3 2 2" xfId="2882"/>
    <cellStyle name="Обычный 4 7 2 3 2 2 2" xfId="7106"/>
    <cellStyle name="Обычный 4 7 2 3 2 2 2 2" xfId="15554"/>
    <cellStyle name="Обычный 4 7 2 3 2 2 2 2 2" xfId="32451"/>
    <cellStyle name="Обычный 4 7 2 3 2 2 2 3" xfId="24003"/>
    <cellStyle name="Обычный 4 7 2 3 2 2 3" xfId="11330"/>
    <cellStyle name="Обычный 4 7 2 3 2 2 3 2" xfId="28227"/>
    <cellStyle name="Обычный 4 7 2 3 2 2 4" xfId="19779"/>
    <cellStyle name="Обычный 4 7 2 3 2 3" xfId="4290"/>
    <cellStyle name="Обычный 4 7 2 3 2 3 2" xfId="8514"/>
    <cellStyle name="Обычный 4 7 2 3 2 3 2 2" xfId="16962"/>
    <cellStyle name="Обычный 4 7 2 3 2 3 2 2 2" xfId="33859"/>
    <cellStyle name="Обычный 4 7 2 3 2 3 2 3" xfId="25411"/>
    <cellStyle name="Обычный 4 7 2 3 2 3 3" xfId="12738"/>
    <cellStyle name="Обычный 4 7 2 3 2 3 3 2" xfId="29635"/>
    <cellStyle name="Обычный 4 7 2 3 2 3 4" xfId="21187"/>
    <cellStyle name="Обычный 4 7 2 3 2 4" xfId="5698"/>
    <cellStyle name="Обычный 4 7 2 3 2 4 2" xfId="14146"/>
    <cellStyle name="Обычный 4 7 2 3 2 4 2 2" xfId="31043"/>
    <cellStyle name="Обычный 4 7 2 3 2 4 3" xfId="22595"/>
    <cellStyle name="Обычный 4 7 2 3 2 5" xfId="9922"/>
    <cellStyle name="Обычный 4 7 2 3 2 5 2" xfId="26819"/>
    <cellStyle name="Обычный 4 7 2 3 2 6" xfId="18371"/>
    <cellStyle name="Обычный 4 7 2 3 3" xfId="2178"/>
    <cellStyle name="Обычный 4 7 2 3 3 2" xfId="6402"/>
    <cellStyle name="Обычный 4 7 2 3 3 2 2" xfId="14850"/>
    <cellStyle name="Обычный 4 7 2 3 3 2 2 2" xfId="31747"/>
    <cellStyle name="Обычный 4 7 2 3 3 2 3" xfId="23299"/>
    <cellStyle name="Обычный 4 7 2 3 3 3" xfId="10626"/>
    <cellStyle name="Обычный 4 7 2 3 3 3 2" xfId="27523"/>
    <cellStyle name="Обычный 4 7 2 3 3 4" xfId="19075"/>
    <cellStyle name="Обычный 4 7 2 3 4" xfId="3586"/>
    <cellStyle name="Обычный 4 7 2 3 4 2" xfId="7810"/>
    <cellStyle name="Обычный 4 7 2 3 4 2 2" xfId="16258"/>
    <cellStyle name="Обычный 4 7 2 3 4 2 2 2" xfId="33155"/>
    <cellStyle name="Обычный 4 7 2 3 4 2 3" xfId="24707"/>
    <cellStyle name="Обычный 4 7 2 3 4 3" xfId="12034"/>
    <cellStyle name="Обычный 4 7 2 3 4 3 2" xfId="28931"/>
    <cellStyle name="Обычный 4 7 2 3 4 4" xfId="20483"/>
    <cellStyle name="Обычный 4 7 2 3 5" xfId="4994"/>
    <cellStyle name="Обычный 4 7 2 3 5 2" xfId="13442"/>
    <cellStyle name="Обычный 4 7 2 3 5 2 2" xfId="30339"/>
    <cellStyle name="Обычный 4 7 2 3 5 3" xfId="21891"/>
    <cellStyle name="Обычный 4 7 2 3 6" xfId="9218"/>
    <cellStyle name="Обычный 4 7 2 3 6 2" xfId="26115"/>
    <cellStyle name="Обычный 4 7 2 3 7" xfId="17667"/>
    <cellStyle name="Обычный 4 7 2 3 8" xfId="34564"/>
    <cellStyle name="Обычный 4 7 2 4" xfId="1121"/>
    <cellStyle name="Обычный 4 7 2 4 2" xfId="2530"/>
    <cellStyle name="Обычный 4 7 2 4 2 2" xfId="6754"/>
    <cellStyle name="Обычный 4 7 2 4 2 2 2" xfId="15202"/>
    <cellStyle name="Обычный 4 7 2 4 2 2 2 2" xfId="32099"/>
    <cellStyle name="Обычный 4 7 2 4 2 2 3" xfId="23651"/>
    <cellStyle name="Обычный 4 7 2 4 2 3" xfId="10978"/>
    <cellStyle name="Обычный 4 7 2 4 2 3 2" xfId="27875"/>
    <cellStyle name="Обычный 4 7 2 4 2 4" xfId="19427"/>
    <cellStyle name="Обычный 4 7 2 4 3" xfId="3938"/>
    <cellStyle name="Обычный 4 7 2 4 3 2" xfId="8162"/>
    <cellStyle name="Обычный 4 7 2 4 3 2 2" xfId="16610"/>
    <cellStyle name="Обычный 4 7 2 4 3 2 2 2" xfId="33507"/>
    <cellStyle name="Обычный 4 7 2 4 3 2 3" xfId="25059"/>
    <cellStyle name="Обычный 4 7 2 4 3 3" xfId="12386"/>
    <cellStyle name="Обычный 4 7 2 4 3 3 2" xfId="29283"/>
    <cellStyle name="Обычный 4 7 2 4 3 4" xfId="20835"/>
    <cellStyle name="Обычный 4 7 2 4 4" xfId="5346"/>
    <cellStyle name="Обычный 4 7 2 4 4 2" xfId="13794"/>
    <cellStyle name="Обычный 4 7 2 4 4 2 2" xfId="30691"/>
    <cellStyle name="Обычный 4 7 2 4 4 3" xfId="22243"/>
    <cellStyle name="Обычный 4 7 2 4 5" xfId="9570"/>
    <cellStyle name="Обычный 4 7 2 4 5 2" xfId="26467"/>
    <cellStyle name="Обычный 4 7 2 4 6" xfId="18019"/>
    <cellStyle name="Обычный 4 7 2 5" xfId="1826"/>
    <cellStyle name="Обычный 4 7 2 5 2" xfId="6050"/>
    <cellStyle name="Обычный 4 7 2 5 2 2" xfId="14498"/>
    <cellStyle name="Обычный 4 7 2 5 2 2 2" xfId="31395"/>
    <cellStyle name="Обычный 4 7 2 5 2 3" xfId="22947"/>
    <cellStyle name="Обычный 4 7 2 5 3" xfId="10274"/>
    <cellStyle name="Обычный 4 7 2 5 3 2" xfId="27171"/>
    <cellStyle name="Обычный 4 7 2 5 4" xfId="18723"/>
    <cellStyle name="Обычный 4 7 2 6" xfId="3234"/>
    <cellStyle name="Обычный 4 7 2 6 2" xfId="7458"/>
    <cellStyle name="Обычный 4 7 2 6 2 2" xfId="15906"/>
    <cellStyle name="Обычный 4 7 2 6 2 2 2" xfId="32803"/>
    <cellStyle name="Обычный 4 7 2 6 2 3" xfId="24355"/>
    <cellStyle name="Обычный 4 7 2 6 3" xfId="11682"/>
    <cellStyle name="Обычный 4 7 2 6 3 2" xfId="28579"/>
    <cellStyle name="Обычный 4 7 2 6 4" xfId="20131"/>
    <cellStyle name="Обычный 4 7 2 7" xfId="4642"/>
    <cellStyle name="Обычный 4 7 2 7 2" xfId="13090"/>
    <cellStyle name="Обычный 4 7 2 7 2 2" xfId="29987"/>
    <cellStyle name="Обычный 4 7 2 7 3" xfId="21539"/>
    <cellStyle name="Обычный 4 7 2 8" xfId="8866"/>
    <cellStyle name="Обычный 4 7 2 8 2" xfId="25763"/>
    <cellStyle name="Обычный 4 7 2 9" xfId="17315"/>
    <cellStyle name="Обычный 4 7 3" xfId="345"/>
    <cellStyle name="Обычный 4 7 3 2" xfId="744"/>
    <cellStyle name="Обычный 4 7 3 2 2" xfId="1475"/>
    <cellStyle name="Обычный 4 7 3 2 2 2" xfId="2884"/>
    <cellStyle name="Обычный 4 7 3 2 2 2 2" xfId="7108"/>
    <cellStyle name="Обычный 4 7 3 2 2 2 2 2" xfId="15556"/>
    <cellStyle name="Обычный 4 7 3 2 2 2 2 2 2" xfId="32453"/>
    <cellStyle name="Обычный 4 7 3 2 2 2 2 3" xfId="24005"/>
    <cellStyle name="Обычный 4 7 3 2 2 2 3" xfId="11332"/>
    <cellStyle name="Обычный 4 7 3 2 2 2 3 2" xfId="28229"/>
    <cellStyle name="Обычный 4 7 3 2 2 2 4" xfId="19781"/>
    <cellStyle name="Обычный 4 7 3 2 2 3" xfId="4292"/>
    <cellStyle name="Обычный 4 7 3 2 2 3 2" xfId="8516"/>
    <cellStyle name="Обычный 4 7 3 2 2 3 2 2" xfId="16964"/>
    <cellStyle name="Обычный 4 7 3 2 2 3 2 2 2" xfId="33861"/>
    <cellStyle name="Обычный 4 7 3 2 2 3 2 3" xfId="25413"/>
    <cellStyle name="Обычный 4 7 3 2 2 3 3" xfId="12740"/>
    <cellStyle name="Обычный 4 7 3 2 2 3 3 2" xfId="29637"/>
    <cellStyle name="Обычный 4 7 3 2 2 3 4" xfId="21189"/>
    <cellStyle name="Обычный 4 7 3 2 2 4" xfId="5700"/>
    <cellStyle name="Обычный 4 7 3 2 2 4 2" xfId="14148"/>
    <cellStyle name="Обычный 4 7 3 2 2 4 2 2" xfId="31045"/>
    <cellStyle name="Обычный 4 7 3 2 2 4 3" xfId="22597"/>
    <cellStyle name="Обычный 4 7 3 2 2 5" xfId="9924"/>
    <cellStyle name="Обычный 4 7 3 2 2 5 2" xfId="26821"/>
    <cellStyle name="Обычный 4 7 3 2 2 6" xfId="18373"/>
    <cellStyle name="Обычный 4 7 3 2 3" xfId="2180"/>
    <cellStyle name="Обычный 4 7 3 2 3 2" xfId="6404"/>
    <cellStyle name="Обычный 4 7 3 2 3 2 2" xfId="14852"/>
    <cellStyle name="Обычный 4 7 3 2 3 2 2 2" xfId="31749"/>
    <cellStyle name="Обычный 4 7 3 2 3 2 3" xfId="23301"/>
    <cellStyle name="Обычный 4 7 3 2 3 3" xfId="10628"/>
    <cellStyle name="Обычный 4 7 3 2 3 3 2" xfId="27525"/>
    <cellStyle name="Обычный 4 7 3 2 3 4" xfId="19077"/>
    <cellStyle name="Обычный 4 7 3 2 4" xfId="3588"/>
    <cellStyle name="Обычный 4 7 3 2 4 2" xfId="7812"/>
    <cellStyle name="Обычный 4 7 3 2 4 2 2" xfId="16260"/>
    <cellStyle name="Обычный 4 7 3 2 4 2 2 2" xfId="33157"/>
    <cellStyle name="Обычный 4 7 3 2 4 2 3" xfId="24709"/>
    <cellStyle name="Обычный 4 7 3 2 4 3" xfId="12036"/>
    <cellStyle name="Обычный 4 7 3 2 4 3 2" xfId="28933"/>
    <cellStyle name="Обычный 4 7 3 2 4 4" xfId="20485"/>
    <cellStyle name="Обычный 4 7 3 2 5" xfId="4996"/>
    <cellStyle name="Обычный 4 7 3 2 5 2" xfId="13444"/>
    <cellStyle name="Обычный 4 7 3 2 5 2 2" xfId="30341"/>
    <cellStyle name="Обычный 4 7 3 2 5 3" xfId="21893"/>
    <cellStyle name="Обычный 4 7 3 2 6" xfId="9220"/>
    <cellStyle name="Обычный 4 7 3 2 6 2" xfId="26117"/>
    <cellStyle name="Обычный 4 7 3 2 7" xfId="17669"/>
    <cellStyle name="Обычный 4 7 3 2 8" xfId="34566"/>
    <cellStyle name="Обычный 4 7 3 3" xfId="1123"/>
    <cellStyle name="Обычный 4 7 3 3 2" xfId="2532"/>
    <cellStyle name="Обычный 4 7 3 3 2 2" xfId="6756"/>
    <cellStyle name="Обычный 4 7 3 3 2 2 2" xfId="15204"/>
    <cellStyle name="Обычный 4 7 3 3 2 2 2 2" xfId="32101"/>
    <cellStyle name="Обычный 4 7 3 3 2 2 3" xfId="23653"/>
    <cellStyle name="Обычный 4 7 3 3 2 3" xfId="10980"/>
    <cellStyle name="Обычный 4 7 3 3 2 3 2" xfId="27877"/>
    <cellStyle name="Обычный 4 7 3 3 2 4" xfId="19429"/>
    <cellStyle name="Обычный 4 7 3 3 3" xfId="3940"/>
    <cellStyle name="Обычный 4 7 3 3 3 2" xfId="8164"/>
    <cellStyle name="Обычный 4 7 3 3 3 2 2" xfId="16612"/>
    <cellStyle name="Обычный 4 7 3 3 3 2 2 2" xfId="33509"/>
    <cellStyle name="Обычный 4 7 3 3 3 2 3" xfId="25061"/>
    <cellStyle name="Обычный 4 7 3 3 3 3" xfId="12388"/>
    <cellStyle name="Обычный 4 7 3 3 3 3 2" xfId="29285"/>
    <cellStyle name="Обычный 4 7 3 3 3 4" xfId="20837"/>
    <cellStyle name="Обычный 4 7 3 3 4" xfId="5348"/>
    <cellStyle name="Обычный 4 7 3 3 4 2" xfId="13796"/>
    <cellStyle name="Обычный 4 7 3 3 4 2 2" xfId="30693"/>
    <cellStyle name="Обычный 4 7 3 3 4 3" xfId="22245"/>
    <cellStyle name="Обычный 4 7 3 3 5" xfId="9572"/>
    <cellStyle name="Обычный 4 7 3 3 5 2" xfId="26469"/>
    <cellStyle name="Обычный 4 7 3 3 6" xfId="18021"/>
    <cellStyle name="Обычный 4 7 3 4" xfId="1828"/>
    <cellStyle name="Обычный 4 7 3 4 2" xfId="6052"/>
    <cellStyle name="Обычный 4 7 3 4 2 2" xfId="14500"/>
    <cellStyle name="Обычный 4 7 3 4 2 2 2" xfId="31397"/>
    <cellStyle name="Обычный 4 7 3 4 2 3" xfId="22949"/>
    <cellStyle name="Обычный 4 7 3 4 3" xfId="10276"/>
    <cellStyle name="Обычный 4 7 3 4 3 2" xfId="27173"/>
    <cellStyle name="Обычный 4 7 3 4 4" xfId="18725"/>
    <cellStyle name="Обычный 4 7 3 5" xfId="3236"/>
    <cellStyle name="Обычный 4 7 3 5 2" xfId="7460"/>
    <cellStyle name="Обычный 4 7 3 5 2 2" xfId="15908"/>
    <cellStyle name="Обычный 4 7 3 5 2 2 2" xfId="32805"/>
    <cellStyle name="Обычный 4 7 3 5 2 3" xfId="24357"/>
    <cellStyle name="Обычный 4 7 3 5 3" xfId="11684"/>
    <cellStyle name="Обычный 4 7 3 5 3 2" xfId="28581"/>
    <cellStyle name="Обычный 4 7 3 5 4" xfId="20133"/>
    <cellStyle name="Обычный 4 7 3 6" xfId="4644"/>
    <cellStyle name="Обычный 4 7 3 6 2" xfId="13092"/>
    <cellStyle name="Обычный 4 7 3 6 2 2" xfId="29989"/>
    <cellStyle name="Обычный 4 7 3 6 3" xfId="21541"/>
    <cellStyle name="Обычный 4 7 3 7" xfId="8868"/>
    <cellStyle name="Обычный 4 7 3 7 2" xfId="25765"/>
    <cellStyle name="Обычный 4 7 3 8" xfId="17317"/>
    <cellStyle name="Обычный 4 7 3 9" xfId="34214"/>
    <cellStyle name="Обычный 4 7 4" xfId="741"/>
    <cellStyle name="Обычный 4 7 4 2" xfId="1472"/>
    <cellStyle name="Обычный 4 7 4 2 2" xfId="2881"/>
    <cellStyle name="Обычный 4 7 4 2 2 2" xfId="7105"/>
    <cellStyle name="Обычный 4 7 4 2 2 2 2" xfId="15553"/>
    <cellStyle name="Обычный 4 7 4 2 2 2 2 2" xfId="32450"/>
    <cellStyle name="Обычный 4 7 4 2 2 2 3" xfId="24002"/>
    <cellStyle name="Обычный 4 7 4 2 2 3" xfId="11329"/>
    <cellStyle name="Обычный 4 7 4 2 2 3 2" xfId="28226"/>
    <cellStyle name="Обычный 4 7 4 2 2 4" xfId="19778"/>
    <cellStyle name="Обычный 4 7 4 2 3" xfId="4289"/>
    <cellStyle name="Обычный 4 7 4 2 3 2" xfId="8513"/>
    <cellStyle name="Обычный 4 7 4 2 3 2 2" xfId="16961"/>
    <cellStyle name="Обычный 4 7 4 2 3 2 2 2" xfId="33858"/>
    <cellStyle name="Обычный 4 7 4 2 3 2 3" xfId="25410"/>
    <cellStyle name="Обычный 4 7 4 2 3 3" xfId="12737"/>
    <cellStyle name="Обычный 4 7 4 2 3 3 2" xfId="29634"/>
    <cellStyle name="Обычный 4 7 4 2 3 4" xfId="21186"/>
    <cellStyle name="Обычный 4 7 4 2 4" xfId="5697"/>
    <cellStyle name="Обычный 4 7 4 2 4 2" xfId="14145"/>
    <cellStyle name="Обычный 4 7 4 2 4 2 2" xfId="31042"/>
    <cellStyle name="Обычный 4 7 4 2 4 3" xfId="22594"/>
    <cellStyle name="Обычный 4 7 4 2 5" xfId="9921"/>
    <cellStyle name="Обычный 4 7 4 2 5 2" xfId="26818"/>
    <cellStyle name="Обычный 4 7 4 2 6" xfId="18370"/>
    <cellStyle name="Обычный 4 7 4 3" xfId="2177"/>
    <cellStyle name="Обычный 4 7 4 3 2" xfId="6401"/>
    <cellStyle name="Обычный 4 7 4 3 2 2" xfId="14849"/>
    <cellStyle name="Обычный 4 7 4 3 2 2 2" xfId="31746"/>
    <cellStyle name="Обычный 4 7 4 3 2 3" xfId="23298"/>
    <cellStyle name="Обычный 4 7 4 3 3" xfId="10625"/>
    <cellStyle name="Обычный 4 7 4 3 3 2" xfId="27522"/>
    <cellStyle name="Обычный 4 7 4 3 4" xfId="19074"/>
    <cellStyle name="Обычный 4 7 4 4" xfId="3585"/>
    <cellStyle name="Обычный 4 7 4 4 2" xfId="7809"/>
    <cellStyle name="Обычный 4 7 4 4 2 2" xfId="16257"/>
    <cellStyle name="Обычный 4 7 4 4 2 2 2" xfId="33154"/>
    <cellStyle name="Обычный 4 7 4 4 2 3" xfId="24706"/>
    <cellStyle name="Обычный 4 7 4 4 3" xfId="12033"/>
    <cellStyle name="Обычный 4 7 4 4 3 2" xfId="28930"/>
    <cellStyle name="Обычный 4 7 4 4 4" xfId="20482"/>
    <cellStyle name="Обычный 4 7 4 5" xfId="4993"/>
    <cellStyle name="Обычный 4 7 4 5 2" xfId="13441"/>
    <cellStyle name="Обычный 4 7 4 5 2 2" xfId="30338"/>
    <cellStyle name="Обычный 4 7 4 5 3" xfId="21890"/>
    <cellStyle name="Обычный 4 7 4 6" xfId="9217"/>
    <cellStyle name="Обычный 4 7 4 6 2" xfId="26114"/>
    <cellStyle name="Обычный 4 7 4 7" xfId="17666"/>
    <cellStyle name="Обычный 4 7 4 8" xfId="34563"/>
    <cellStyle name="Обычный 4 7 5" xfId="1120"/>
    <cellStyle name="Обычный 4 7 5 2" xfId="2529"/>
    <cellStyle name="Обычный 4 7 5 2 2" xfId="6753"/>
    <cellStyle name="Обычный 4 7 5 2 2 2" xfId="15201"/>
    <cellStyle name="Обычный 4 7 5 2 2 2 2" xfId="32098"/>
    <cellStyle name="Обычный 4 7 5 2 2 3" xfId="23650"/>
    <cellStyle name="Обычный 4 7 5 2 3" xfId="10977"/>
    <cellStyle name="Обычный 4 7 5 2 3 2" xfId="27874"/>
    <cellStyle name="Обычный 4 7 5 2 4" xfId="19426"/>
    <cellStyle name="Обычный 4 7 5 3" xfId="3937"/>
    <cellStyle name="Обычный 4 7 5 3 2" xfId="8161"/>
    <cellStyle name="Обычный 4 7 5 3 2 2" xfId="16609"/>
    <cellStyle name="Обычный 4 7 5 3 2 2 2" xfId="33506"/>
    <cellStyle name="Обычный 4 7 5 3 2 3" xfId="25058"/>
    <cellStyle name="Обычный 4 7 5 3 3" xfId="12385"/>
    <cellStyle name="Обычный 4 7 5 3 3 2" xfId="29282"/>
    <cellStyle name="Обычный 4 7 5 3 4" xfId="20834"/>
    <cellStyle name="Обычный 4 7 5 4" xfId="5345"/>
    <cellStyle name="Обычный 4 7 5 4 2" xfId="13793"/>
    <cellStyle name="Обычный 4 7 5 4 2 2" xfId="30690"/>
    <cellStyle name="Обычный 4 7 5 4 3" xfId="22242"/>
    <cellStyle name="Обычный 4 7 5 5" xfId="9569"/>
    <cellStyle name="Обычный 4 7 5 5 2" xfId="26466"/>
    <cellStyle name="Обычный 4 7 5 6" xfId="18018"/>
    <cellStyle name="Обычный 4 7 6" xfId="1825"/>
    <cellStyle name="Обычный 4 7 6 2" xfId="6049"/>
    <cellStyle name="Обычный 4 7 6 2 2" xfId="14497"/>
    <cellStyle name="Обычный 4 7 6 2 2 2" xfId="31394"/>
    <cellStyle name="Обычный 4 7 6 2 3" xfId="22946"/>
    <cellStyle name="Обычный 4 7 6 3" xfId="10273"/>
    <cellStyle name="Обычный 4 7 6 3 2" xfId="27170"/>
    <cellStyle name="Обычный 4 7 6 4" xfId="18722"/>
    <cellStyle name="Обычный 4 7 7" xfId="3233"/>
    <cellStyle name="Обычный 4 7 7 2" xfId="7457"/>
    <cellStyle name="Обычный 4 7 7 2 2" xfId="15905"/>
    <cellStyle name="Обычный 4 7 7 2 2 2" xfId="32802"/>
    <cellStyle name="Обычный 4 7 7 2 3" xfId="24354"/>
    <cellStyle name="Обычный 4 7 7 3" xfId="11681"/>
    <cellStyle name="Обычный 4 7 7 3 2" xfId="28578"/>
    <cellStyle name="Обычный 4 7 7 4" xfId="20130"/>
    <cellStyle name="Обычный 4 7 8" xfId="4641"/>
    <cellStyle name="Обычный 4 7 8 2" xfId="13089"/>
    <cellStyle name="Обычный 4 7 8 2 2" xfId="29986"/>
    <cellStyle name="Обычный 4 7 8 3" xfId="21538"/>
    <cellStyle name="Обычный 4 7 9" xfId="8865"/>
    <cellStyle name="Обычный 4 7 9 2" xfId="25762"/>
    <cellStyle name="Обычный 4 8" xfId="346"/>
    <cellStyle name="Обычный 4 8 10" xfId="34215"/>
    <cellStyle name="Обычный 4 8 2" xfId="347"/>
    <cellStyle name="Обычный 4 8 2 2" xfId="746"/>
    <cellStyle name="Обычный 4 8 2 2 2" xfId="1477"/>
    <cellStyle name="Обычный 4 8 2 2 2 2" xfId="2886"/>
    <cellStyle name="Обычный 4 8 2 2 2 2 2" xfId="7110"/>
    <cellStyle name="Обычный 4 8 2 2 2 2 2 2" xfId="15558"/>
    <cellStyle name="Обычный 4 8 2 2 2 2 2 2 2" xfId="32455"/>
    <cellStyle name="Обычный 4 8 2 2 2 2 2 3" xfId="24007"/>
    <cellStyle name="Обычный 4 8 2 2 2 2 3" xfId="11334"/>
    <cellStyle name="Обычный 4 8 2 2 2 2 3 2" xfId="28231"/>
    <cellStyle name="Обычный 4 8 2 2 2 2 4" xfId="19783"/>
    <cellStyle name="Обычный 4 8 2 2 2 3" xfId="4294"/>
    <cellStyle name="Обычный 4 8 2 2 2 3 2" xfId="8518"/>
    <cellStyle name="Обычный 4 8 2 2 2 3 2 2" xfId="16966"/>
    <cellStyle name="Обычный 4 8 2 2 2 3 2 2 2" xfId="33863"/>
    <cellStyle name="Обычный 4 8 2 2 2 3 2 3" xfId="25415"/>
    <cellStyle name="Обычный 4 8 2 2 2 3 3" xfId="12742"/>
    <cellStyle name="Обычный 4 8 2 2 2 3 3 2" xfId="29639"/>
    <cellStyle name="Обычный 4 8 2 2 2 3 4" xfId="21191"/>
    <cellStyle name="Обычный 4 8 2 2 2 4" xfId="5702"/>
    <cellStyle name="Обычный 4 8 2 2 2 4 2" xfId="14150"/>
    <cellStyle name="Обычный 4 8 2 2 2 4 2 2" xfId="31047"/>
    <cellStyle name="Обычный 4 8 2 2 2 4 3" xfId="22599"/>
    <cellStyle name="Обычный 4 8 2 2 2 5" xfId="9926"/>
    <cellStyle name="Обычный 4 8 2 2 2 5 2" xfId="26823"/>
    <cellStyle name="Обычный 4 8 2 2 2 6" xfId="18375"/>
    <cellStyle name="Обычный 4 8 2 2 3" xfId="2182"/>
    <cellStyle name="Обычный 4 8 2 2 3 2" xfId="6406"/>
    <cellStyle name="Обычный 4 8 2 2 3 2 2" xfId="14854"/>
    <cellStyle name="Обычный 4 8 2 2 3 2 2 2" xfId="31751"/>
    <cellStyle name="Обычный 4 8 2 2 3 2 3" xfId="23303"/>
    <cellStyle name="Обычный 4 8 2 2 3 3" xfId="10630"/>
    <cellStyle name="Обычный 4 8 2 2 3 3 2" xfId="27527"/>
    <cellStyle name="Обычный 4 8 2 2 3 4" xfId="19079"/>
    <cellStyle name="Обычный 4 8 2 2 4" xfId="3590"/>
    <cellStyle name="Обычный 4 8 2 2 4 2" xfId="7814"/>
    <cellStyle name="Обычный 4 8 2 2 4 2 2" xfId="16262"/>
    <cellStyle name="Обычный 4 8 2 2 4 2 2 2" xfId="33159"/>
    <cellStyle name="Обычный 4 8 2 2 4 2 3" xfId="24711"/>
    <cellStyle name="Обычный 4 8 2 2 4 3" xfId="12038"/>
    <cellStyle name="Обычный 4 8 2 2 4 3 2" xfId="28935"/>
    <cellStyle name="Обычный 4 8 2 2 4 4" xfId="20487"/>
    <cellStyle name="Обычный 4 8 2 2 5" xfId="4998"/>
    <cellStyle name="Обычный 4 8 2 2 5 2" xfId="13446"/>
    <cellStyle name="Обычный 4 8 2 2 5 2 2" xfId="30343"/>
    <cellStyle name="Обычный 4 8 2 2 5 3" xfId="21895"/>
    <cellStyle name="Обычный 4 8 2 2 6" xfId="9222"/>
    <cellStyle name="Обычный 4 8 2 2 6 2" xfId="26119"/>
    <cellStyle name="Обычный 4 8 2 2 7" xfId="17671"/>
    <cellStyle name="Обычный 4 8 2 2 8" xfId="34568"/>
    <cellStyle name="Обычный 4 8 2 3" xfId="1125"/>
    <cellStyle name="Обычный 4 8 2 3 2" xfId="2534"/>
    <cellStyle name="Обычный 4 8 2 3 2 2" xfId="6758"/>
    <cellStyle name="Обычный 4 8 2 3 2 2 2" xfId="15206"/>
    <cellStyle name="Обычный 4 8 2 3 2 2 2 2" xfId="32103"/>
    <cellStyle name="Обычный 4 8 2 3 2 2 3" xfId="23655"/>
    <cellStyle name="Обычный 4 8 2 3 2 3" xfId="10982"/>
    <cellStyle name="Обычный 4 8 2 3 2 3 2" xfId="27879"/>
    <cellStyle name="Обычный 4 8 2 3 2 4" xfId="19431"/>
    <cellStyle name="Обычный 4 8 2 3 3" xfId="3942"/>
    <cellStyle name="Обычный 4 8 2 3 3 2" xfId="8166"/>
    <cellStyle name="Обычный 4 8 2 3 3 2 2" xfId="16614"/>
    <cellStyle name="Обычный 4 8 2 3 3 2 2 2" xfId="33511"/>
    <cellStyle name="Обычный 4 8 2 3 3 2 3" xfId="25063"/>
    <cellStyle name="Обычный 4 8 2 3 3 3" xfId="12390"/>
    <cellStyle name="Обычный 4 8 2 3 3 3 2" xfId="29287"/>
    <cellStyle name="Обычный 4 8 2 3 3 4" xfId="20839"/>
    <cellStyle name="Обычный 4 8 2 3 4" xfId="5350"/>
    <cellStyle name="Обычный 4 8 2 3 4 2" xfId="13798"/>
    <cellStyle name="Обычный 4 8 2 3 4 2 2" xfId="30695"/>
    <cellStyle name="Обычный 4 8 2 3 4 3" xfId="22247"/>
    <cellStyle name="Обычный 4 8 2 3 5" xfId="9574"/>
    <cellStyle name="Обычный 4 8 2 3 5 2" xfId="26471"/>
    <cellStyle name="Обычный 4 8 2 3 6" xfId="18023"/>
    <cellStyle name="Обычный 4 8 2 4" xfId="1830"/>
    <cellStyle name="Обычный 4 8 2 4 2" xfId="6054"/>
    <cellStyle name="Обычный 4 8 2 4 2 2" xfId="14502"/>
    <cellStyle name="Обычный 4 8 2 4 2 2 2" xfId="31399"/>
    <cellStyle name="Обычный 4 8 2 4 2 3" xfId="22951"/>
    <cellStyle name="Обычный 4 8 2 4 3" xfId="10278"/>
    <cellStyle name="Обычный 4 8 2 4 3 2" xfId="27175"/>
    <cellStyle name="Обычный 4 8 2 4 4" xfId="18727"/>
    <cellStyle name="Обычный 4 8 2 5" xfId="3238"/>
    <cellStyle name="Обычный 4 8 2 5 2" xfId="7462"/>
    <cellStyle name="Обычный 4 8 2 5 2 2" xfId="15910"/>
    <cellStyle name="Обычный 4 8 2 5 2 2 2" xfId="32807"/>
    <cellStyle name="Обычный 4 8 2 5 2 3" xfId="24359"/>
    <cellStyle name="Обычный 4 8 2 5 3" xfId="11686"/>
    <cellStyle name="Обычный 4 8 2 5 3 2" xfId="28583"/>
    <cellStyle name="Обычный 4 8 2 5 4" xfId="20135"/>
    <cellStyle name="Обычный 4 8 2 6" xfId="4646"/>
    <cellStyle name="Обычный 4 8 2 6 2" xfId="13094"/>
    <cellStyle name="Обычный 4 8 2 6 2 2" xfId="29991"/>
    <cellStyle name="Обычный 4 8 2 6 3" xfId="21543"/>
    <cellStyle name="Обычный 4 8 2 7" xfId="8870"/>
    <cellStyle name="Обычный 4 8 2 7 2" xfId="25767"/>
    <cellStyle name="Обычный 4 8 2 8" xfId="17319"/>
    <cellStyle name="Обычный 4 8 2 9" xfId="34216"/>
    <cellStyle name="Обычный 4 8 3" xfId="745"/>
    <cellStyle name="Обычный 4 8 3 2" xfId="1476"/>
    <cellStyle name="Обычный 4 8 3 2 2" xfId="2885"/>
    <cellStyle name="Обычный 4 8 3 2 2 2" xfId="7109"/>
    <cellStyle name="Обычный 4 8 3 2 2 2 2" xfId="15557"/>
    <cellStyle name="Обычный 4 8 3 2 2 2 2 2" xfId="32454"/>
    <cellStyle name="Обычный 4 8 3 2 2 2 3" xfId="24006"/>
    <cellStyle name="Обычный 4 8 3 2 2 3" xfId="11333"/>
    <cellStyle name="Обычный 4 8 3 2 2 3 2" xfId="28230"/>
    <cellStyle name="Обычный 4 8 3 2 2 4" xfId="19782"/>
    <cellStyle name="Обычный 4 8 3 2 3" xfId="4293"/>
    <cellStyle name="Обычный 4 8 3 2 3 2" xfId="8517"/>
    <cellStyle name="Обычный 4 8 3 2 3 2 2" xfId="16965"/>
    <cellStyle name="Обычный 4 8 3 2 3 2 2 2" xfId="33862"/>
    <cellStyle name="Обычный 4 8 3 2 3 2 3" xfId="25414"/>
    <cellStyle name="Обычный 4 8 3 2 3 3" xfId="12741"/>
    <cellStyle name="Обычный 4 8 3 2 3 3 2" xfId="29638"/>
    <cellStyle name="Обычный 4 8 3 2 3 4" xfId="21190"/>
    <cellStyle name="Обычный 4 8 3 2 4" xfId="5701"/>
    <cellStyle name="Обычный 4 8 3 2 4 2" xfId="14149"/>
    <cellStyle name="Обычный 4 8 3 2 4 2 2" xfId="31046"/>
    <cellStyle name="Обычный 4 8 3 2 4 3" xfId="22598"/>
    <cellStyle name="Обычный 4 8 3 2 5" xfId="9925"/>
    <cellStyle name="Обычный 4 8 3 2 5 2" xfId="26822"/>
    <cellStyle name="Обычный 4 8 3 2 6" xfId="18374"/>
    <cellStyle name="Обычный 4 8 3 3" xfId="2181"/>
    <cellStyle name="Обычный 4 8 3 3 2" xfId="6405"/>
    <cellStyle name="Обычный 4 8 3 3 2 2" xfId="14853"/>
    <cellStyle name="Обычный 4 8 3 3 2 2 2" xfId="31750"/>
    <cellStyle name="Обычный 4 8 3 3 2 3" xfId="23302"/>
    <cellStyle name="Обычный 4 8 3 3 3" xfId="10629"/>
    <cellStyle name="Обычный 4 8 3 3 3 2" xfId="27526"/>
    <cellStyle name="Обычный 4 8 3 3 4" xfId="19078"/>
    <cellStyle name="Обычный 4 8 3 4" xfId="3589"/>
    <cellStyle name="Обычный 4 8 3 4 2" xfId="7813"/>
    <cellStyle name="Обычный 4 8 3 4 2 2" xfId="16261"/>
    <cellStyle name="Обычный 4 8 3 4 2 2 2" xfId="33158"/>
    <cellStyle name="Обычный 4 8 3 4 2 3" xfId="24710"/>
    <cellStyle name="Обычный 4 8 3 4 3" xfId="12037"/>
    <cellStyle name="Обычный 4 8 3 4 3 2" xfId="28934"/>
    <cellStyle name="Обычный 4 8 3 4 4" xfId="20486"/>
    <cellStyle name="Обычный 4 8 3 5" xfId="4997"/>
    <cellStyle name="Обычный 4 8 3 5 2" xfId="13445"/>
    <cellStyle name="Обычный 4 8 3 5 2 2" xfId="30342"/>
    <cellStyle name="Обычный 4 8 3 5 3" xfId="21894"/>
    <cellStyle name="Обычный 4 8 3 6" xfId="9221"/>
    <cellStyle name="Обычный 4 8 3 6 2" xfId="26118"/>
    <cellStyle name="Обычный 4 8 3 7" xfId="17670"/>
    <cellStyle name="Обычный 4 8 3 8" xfId="34567"/>
    <cellStyle name="Обычный 4 8 4" xfId="1124"/>
    <cellStyle name="Обычный 4 8 4 2" xfId="2533"/>
    <cellStyle name="Обычный 4 8 4 2 2" xfId="6757"/>
    <cellStyle name="Обычный 4 8 4 2 2 2" xfId="15205"/>
    <cellStyle name="Обычный 4 8 4 2 2 2 2" xfId="32102"/>
    <cellStyle name="Обычный 4 8 4 2 2 3" xfId="23654"/>
    <cellStyle name="Обычный 4 8 4 2 3" xfId="10981"/>
    <cellStyle name="Обычный 4 8 4 2 3 2" xfId="27878"/>
    <cellStyle name="Обычный 4 8 4 2 4" xfId="19430"/>
    <cellStyle name="Обычный 4 8 4 3" xfId="3941"/>
    <cellStyle name="Обычный 4 8 4 3 2" xfId="8165"/>
    <cellStyle name="Обычный 4 8 4 3 2 2" xfId="16613"/>
    <cellStyle name="Обычный 4 8 4 3 2 2 2" xfId="33510"/>
    <cellStyle name="Обычный 4 8 4 3 2 3" xfId="25062"/>
    <cellStyle name="Обычный 4 8 4 3 3" xfId="12389"/>
    <cellStyle name="Обычный 4 8 4 3 3 2" xfId="29286"/>
    <cellStyle name="Обычный 4 8 4 3 4" xfId="20838"/>
    <cellStyle name="Обычный 4 8 4 4" xfId="5349"/>
    <cellStyle name="Обычный 4 8 4 4 2" xfId="13797"/>
    <cellStyle name="Обычный 4 8 4 4 2 2" xfId="30694"/>
    <cellStyle name="Обычный 4 8 4 4 3" xfId="22246"/>
    <cellStyle name="Обычный 4 8 4 5" xfId="9573"/>
    <cellStyle name="Обычный 4 8 4 5 2" xfId="26470"/>
    <cellStyle name="Обычный 4 8 4 6" xfId="18022"/>
    <cellStyle name="Обычный 4 8 5" xfId="1829"/>
    <cellStyle name="Обычный 4 8 5 2" xfId="6053"/>
    <cellStyle name="Обычный 4 8 5 2 2" xfId="14501"/>
    <cellStyle name="Обычный 4 8 5 2 2 2" xfId="31398"/>
    <cellStyle name="Обычный 4 8 5 2 3" xfId="22950"/>
    <cellStyle name="Обычный 4 8 5 3" xfId="10277"/>
    <cellStyle name="Обычный 4 8 5 3 2" xfId="27174"/>
    <cellStyle name="Обычный 4 8 5 4" xfId="18726"/>
    <cellStyle name="Обычный 4 8 6" xfId="3237"/>
    <cellStyle name="Обычный 4 8 6 2" xfId="7461"/>
    <cellStyle name="Обычный 4 8 6 2 2" xfId="15909"/>
    <cellStyle name="Обычный 4 8 6 2 2 2" xfId="32806"/>
    <cellStyle name="Обычный 4 8 6 2 3" xfId="24358"/>
    <cellStyle name="Обычный 4 8 6 3" xfId="11685"/>
    <cellStyle name="Обычный 4 8 6 3 2" xfId="28582"/>
    <cellStyle name="Обычный 4 8 6 4" xfId="20134"/>
    <cellStyle name="Обычный 4 8 7" xfId="4645"/>
    <cellStyle name="Обычный 4 8 7 2" xfId="13093"/>
    <cellStyle name="Обычный 4 8 7 2 2" xfId="29990"/>
    <cellStyle name="Обычный 4 8 7 3" xfId="21542"/>
    <cellStyle name="Обычный 4 8 8" xfId="8869"/>
    <cellStyle name="Обычный 4 8 8 2" xfId="25766"/>
    <cellStyle name="Обычный 4 8 9" xfId="17318"/>
    <cellStyle name="Обычный 4 9" xfId="348"/>
    <cellStyle name="Обычный 4 9 2" xfId="747"/>
    <cellStyle name="Обычный 4 9 2 2" xfId="1478"/>
    <cellStyle name="Обычный 4 9 2 2 2" xfId="2887"/>
    <cellStyle name="Обычный 4 9 2 2 2 2" xfId="7111"/>
    <cellStyle name="Обычный 4 9 2 2 2 2 2" xfId="15559"/>
    <cellStyle name="Обычный 4 9 2 2 2 2 2 2" xfId="32456"/>
    <cellStyle name="Обычный 4 9 2 2 2 2 3" xfId="24008"/>
    <cellStyle name="Обычный 4 9 2 2 2 3" xfId="11335"/>
    <cellStyle name="Обычный 4 9 2 2 2 3 2" xfId="28232"/>
    <cellStyle name="Обычный 4 9 2 2 2 4" xfId="19784"/>
    <cellStyle name="Обычный 4 9 2 2 3" xfId="4295"/>
    <cellStyle name="Обычный 4 9 2 2 3 2" xfId="8519"/>
    <cellStyle name="Обычный 4 9 2 2 3 2 2" xfId="16967"/>
    <cellStyle name="Обычный 4 9 2 2 3 2 2 2" xfId="33864"/>
    <cellStyle name="Обычный 4 9 2 2 3 2 3" xfId="25416"/>
    <cellStyle name="Обычный 4 9 2 2 3 3" xfId="12743"/>
    <cellStyle name="Обычный 4 9 2 2 3 3 2" xfId="29640"/>
    <cellStyle name="Обычный 4 9 2 2 3 4" xfId="21192"/>
    <cellStyle name="Обычный 4 9 2 2 4" xfId="5703"/>
    <cellStyle name="Обычный 4 9 2 2 4 2" xfId="14151"/>
    <cellStyle name="Обычный 4 9 2 2 4 2 2" xfId="31048"/>
    <cellStyle name="Обычный 4 9 2 2 4 3" xfId="22600"/>
    <cellStyle name="Обычный 4 9 2 2 5" xfId="9927"/>
    <cellStyle name="Обычный 4 9 2 2 5 2" xfId="26824"/>
    <cellStyle name="Обычный 4 9 2 2 6" xfId="18376"/>
    <cellStyle name="Обычный 4 9 2 3" xfId="2183"/>
    <cellStyle name="Обычный 4 9 2 3 2" xfId="6407"/>
    <cellStyle name="Обычный 4 9 2 3 2 2" xfId="14855"/>
    <cellStyle name="Обычный 4 9 2 3 2 2 2" xfId="31752"/>
    <cellStyle name="Обычный 4 9 2 3 2 3" xfId="23304"/>
    <cellStyle name="Обычный 4 9 2 3 3" xfId="10631"/>
    <cellStyle name="Обычный 4 9 2 3 3 2" xfId="27528"/>
    <cellStyle name="Обычный 4 9 2 3 4" xfId="19080"/>
    <cellStyle name="Обычный 4 9 2 4" xfId="3591"/>
    <cellStyle name="Обычный 4 9 2 4 2" xfId="7815"/>
    <cellStyle name="Обычный 4 9 2 4 2 2" xfId="16263"/>
    <cellStyle name="Обычный 4 9 2 4 2 2 2" xfId="33160"/>
    <cellStyle name="Обычный 4 9 2 4 2 3" xfId="24712"/>
    <cellStyle name="Обычный 4 9 2 4 3" xfId="12039"/>
    <cellStyle name="Обычный 4 9 2 4 3 2" xfId="28936"/>
    <cellStyle name="Обычный 4 9 2 4 4" xfId="20488"/>
    <cellStyle name="Обычный 4 9 2 5" xfId="4999"/>
    <cellStyle name="Обычный 4 9 2 5 2" xfId="13447"/>
    <cellStyle name="Обычный 4 9 2 5 2 2" xfId="30344"/>
    <cellStyle name="Обычный 4 9 2 5 3" xfId="21896"/>
    <cellStyle name="Обычный 4 9 2 6" xfId="9223"/>
    <cellStyle name="Обычный 4 9 2 6 2" xfId="26120"/>
    <cellStyle name="Обычный 4 9 2 7" xfId="17672"/>
    <cellStyle name="Обычный 4 9 2 8" xfId="34569"/>
    <cellStyle name="Обычный 4 9 3" xfId="1126"/>
    <cellStyle name="Обычный 4 9 3 2" xfId="2535"/>
    <cellStyle name="Обычный 4 9 3 2 2" xfId="6759"/>
    <cellStyle name="Обычный 4 9 3 2 2 2" xfId="15207"/>
    <cellStyle name="Обычный 4 9 3 2 2 2 2" xfId="32104"/>
    <cellStyle name="Обычный 4 9 3 2 2 3" xfId="23656"/>
    <cellStyle name="Обычный 4 9 3 2 3" xfId="10983"/>
    <cellStyle name="Обычный 4 9 3 2 3 2" xfId="27880"/>
    <cellStyle name="Обычный 4 9 3 2 4" xfId="19432"/>
    <cellStyle name="Обычный 4 9 3 3" xfId="3943"/>
    <cellStyle name="Обычный 4 9 3 3 2" xfId="8167"/>
    <cellStyle name="Обычный 4 9 3 3 2 2" xfId="16615"/>
    <cellStyle name="Обычный 4 9 3 3 2 2 2" xfId="33512"/>
    <cellStyle name="Обычный 4 9 3 3 2 3" xfId="25064"/>
    <cellStyle name="Обычный 4 9 3 3 3" xfId="12391"/>
    <cellStyle name="Обычный 4 9 3 3 3 2" xfId="29288"/>
    <cellStyle name="Обычный 4 9 3 3 4" xfId="20840"/>
    <cellStyle name="Обычный 4 9 3 4" xfId="5351"/>
    <cellStyle name="Обычный 4 9 3 4 2" xfId="13799"/>
    <cellStyle name="Обычный 4 9 3 4 2 2" xfId="30696"/>
    <cellStyle name="Обычный 4 9 3 4 3" xfId="22248"/>
    <cellStyle name="Обычный 4 9 3 5" xfId="9575"/>
    <cellStyle name="Обычный 4 9 3 5 2" xfId="26472"/>
    <cellStyle name="Обычный 4 9 3 6" xfId="18024"/>
    <cellStyle name="Обычный 4 9 4" xfId="1831"/>
    <cellStyle name="Обычный 4 9 4 2" xfId="6055"/>
    <cellStyle name="Обычный 4 9 4 2 2" xfId="14503"/>
    <cellStyle name="Обычный 4 9 4 2 2 2" xfId="31400"/>
    <cellStyle name="Обычный 4 9 4 2 3" xfId="22952"/>
    <cellStyle name="Обычный 4 9 4 3" xfId="10279"/>
    <cellStyle name="Обычный 4 9 4 3 2" xfId="27176"/>
    <cellStyle name="Обычный 4 9 4 4" xfId="18728"/>
    <cellStyle name="Обычный 4 9 5" xfId="3239"/>
    <cellStyle name="Обычный 4 9 5 2" xfId="7463"/>
    <cellStyle name="Обычный 4 9 5 2 2" xfId="15911"/>
    <cellStyle name="Обычный 4 9 5 2 2 2" xfId="32808"/>
    <cellStyle name="Обычный 4 9 5 2 3" xfId="24360"/>
    <cellStyle name="Обычный 4 9 5 3" xfId="11687"/>
    <cellStyle name="Обычный 4 9 5 3 2" xfId="28584"/>
    <cellStyle name="Обычный 4 9 5 4" xfId="20136"/>
    <cellStyle name="Обычный 4 9 6" xfId="4647"/>
    <cellStyle name="Обычный 4 9 6 2" xfId="13095"/>
    <cellStyle name="Обычный 4 9 6 2 2" xfId="29992"/>
    <cellStyle name="Обычный 4 9 6 3" xfId="21544"/>
    <cellStyle name="Обычный 4 9 7" xfId="8871"/>
    <cellStyle name="Обычный 4 9 7 2" xfId="25768"/>
    <cellStyle name="Обычный 4 9 8" xfId="17320"/>
    <cellStyle name="Обычный 4 9 9" xfId="34217"/>
    <cellStyle name="Обычный 4_Отчет за 2015 год" xfId="349"/>
    <cellStyle name="Обычный 5" xfId="350"/>
    <cellStyle name="Обычный 6" xfId="351"/>
    <cellStyle name="Обычный 6 10" xfId="4648"/>
    <cellStyle name="Обычный 6 10 2" xfId="13096"/>
    <cellStyle name="Обычный 6 10 2 2" xfId="29993"/>
    <cellStyle name="Обычный 6 10 3" xfId="21545"/>
    <cellStyle name="Обычный 6 11" xfId="8872"/>
    <cellStyle name="Обычный 6 11 2" xfId="25769"/>
    <cellStyle name="Обычный 6 12" xfId="17321"/>
    <cellStyle name="Обычный 6 13" xfId="34218"/>
    <cellStyle name="Обычный 6 2" xfId="352"/>
    <cellStyle name="Обычный 6 2 10" xfId="8873"/>
    <cellStyle name="Обычный 6 2 10 2" xfId="25770"/>
    <cellStyle name="Обычный 6 2 11" xfId="17322"/>
    <cellStyle name="Обычный 6 2 12" xfId="34219"/>
    <cellStyle name="Обычный 6 2 2" xfId="353"/>
    <cellStyle name="Обычный 6 2 2 10" xfId="17323"/>
    <cellStyle name="Обычный 6 2 2 11" xfId="34220"/>
    <cellStyle name="Обычный 6 2 2 2" xfId="354"/>
    <cellStyle name="Обычный 6 2 2 2 10" xfId="34221"/>
    <cellStyle name="Обычный 6 2 2 2 2" xfId="355"/>
    <cellStyle name="Обычный 6 2 2 2 2 2" xfId="752"/>
    <cellStyle name="Обычный 6 2 2 2 2 2 2" xfId="1483"/>
    <cellStyle name="Обычный 6 2 2 2 2 2 2 2" xfId="2892"/>
    <cellStyle name="Обычный 6 2 2 2 2 2 2 2 2" xfId="7116"/>
    <cellStyle name="Обычный 6 2 2 2 2 2 2 2 2 2" xfId="15564"/>
    <cellStyle name="Обычный 6 2 2 2 2 2 2 2 2 2 2" xfId="32461"/>
    <cellStyle name="Обычный 6 2 2 2 2 2 2 2 2 3" xfId="24013"/>
    <cellStyle name="Обычный 6 2 2 2 2 2 2 2 3" xfId="11340"/>
    <cellStyle name="Обычный 6 2 2 2 2 2 2 2 3 2" xfId="28237"/>
    <cellStyle name="Обычный 6 2 2 2 2 2 2 2 4" xfId="19789"/>
    <cellStyle name="Обычный 6 2 2 2 2 2 2 3" xfId="4300"/>
    <cellStyle name="Обычный 6 2 2 2 2 2 2 3 2" xfId="8524"/>
    <cellStyle name="Обычный 6 2 2 2 2 2 2 3 2 2" xfId="16972"/>
    <cellStyle name="Обычный 6 2 2 2 2 2 2 3 2 2 2" xfId="33869"/>
    <cellStyle name="Обычный 6 2 2 2 2 2 2 3 2 3" xfId="25421"/>
    <cellStyle name="Обычный 6 2 2 2 2 2 2 3 3" xfId="12748"/>
    <cellStyle name="Обычный 6 2 2 2 2 2 2 3 3 2" xfId="29645"/>
    <cellStyle name="Обычный 6 2 2 2 2 2 2 3 4" xfId="21197"/>
    <cellStyle name="Обычный 6 2 2 2 2 2 2 4" xfId="5708"/>
    <cellStyle name="Обычный 6 2 2 2 2 2 2 4 2" xfId="14156"/>
    <cellStyle name="Обычный 6 2 2 2 2 2 2 4 2 2" xfId="31053"/>
    <cellStyle name="Обычный 6 2 2 2 2 2 2 4 3" xfId="22605"/>
    <cellStyle name="Обычный 6 2 2 2 2 2 2 5" xfId="9932"/>
    <cellStyle name="Обычный 6 2 2 2 2 2 2 5 2" xfId="26829"/>
    <cellStyle name="Обычный 6 2 2 2 2 2 2 6" xfId="18381"/>
    <cellStyle name="Обычный 6 2 2 2 2 2 3" xfId="2188"/>
    <cellStyle name="Обычный 6 2 2 2 2 2 3 2" xfId="6412"/>
    <cellStyle name="Обычный 6 2 2 2 2 2 3 2 2" xfId="14860"/>
    <cellStyle name="Обычный 6 2 2 2 2 2 3 2 2 2" xfId="31757"/>
    <cellStyle name="Обычный 6 2 2 2 2 2 3 2 3" xfId="23309"/>
    <cellStyle name="Обычный 6 2 2 2 2 2 3 3" xfId="10636"/>
    <cellStyle name="Обычный 6 2 2 2 2 2 3 3 2" xfId="27533"/>
    <cellStyle name="Обычный 6 2 2 2 2 2 3 4" xfId="19085"/>
    <cellStyle name="Обычный 6 2 2 2 2 2 4" xfId="3596"/>
    <cellStyle name="Обычный 6 2 2 2 2 2 4 2" xfId="7820"/>
    <cellStyle name="Обычный 6 2 2 2 2 2 4 2 2" xfId="16268"/>
    <cellStyle name="Обычный 6 2 2 2 2 2 4 2 2 2" xfId="33165"/>
    <cellStyle name="Обычный 6 2 2 2 2 2 4 2 3" xfId="24717"/>
    <cellStyle name="Обычный 6 2 2 2 2 2 4 3" xfId="12044"/>
    <cellStyle name="Обычный 6 2 2 2 2 2 4 3 2" xfId="28941"/>
    <cellStyle name="Обычный 6 2 2 2 2 2 4 4" xfId="20493"/>
    <cellStyle name="Обычный 6 2 2 2 2 2 5" xfId="5004"/>
    <cellStyle name="Обычный 6 2 2 2 2 2 5 2" xfId="13452"/>
    <cellStyle name="Обычный 6 2 2 2 2 2 5 2 2" xfId="30349"/>
    <cellStyle name="Обычный 6 2 2 2 2 2 5 3" xfId="21901"/>
    <cellStyle name="Обычный 6 2 2 2 2 2 6" xfId="9228"/>
    <cellStyle name="Обычный 6 2 2 2 2 2 6 2" xfId="26125"/>
    <cellStyle name="Обычный 6 2 2 2 2 2 7" xfId="17677"/>
    <cellStyle name="Обычный 6 2 2 2 2 2 8" xfId="34574"/>
    <cellStyle name="Обычный 6 2 2 2 2 3" xfId="1131"/>
    <cellStyle name="Обычный 6 2 2 2 2 3 2" xfId="2540"/>
    <cellStyle name="Обычный 6 2 2 2 2 3 2 2" xfId="6764"/>
    <cellStyle name="Обычный 6 2 2 2 2 3 2 2 2" xfId="15212"/>
    <cellStyle name="Обычный 6 2 2 2 2 3 2 2 2 2" xfId="32109"/>
    <cellStyle name="Обычный 6 2 2 2 2 3 2 2 3" xfId="23661"/>
    <cellStyle name="Обычный 6 2 2 2 2 3 2 3" xfId="10988"/>
    <cellStyle name="Обычный 6 2 2 2 2 3 2 3 2" xfId="27885"/>
    <cellStyle name="Обычный 6 2 2 2 2 3 2 4" xfId="19437"/>
    <cellStyle name="Обычный 6 2 2 2 2 3 3" xfId="3948"/>
    <cellStyle name="Обычный 6 2 2 2 2 3 3 2" xfId="8172"/>
    <cellStyle name="Обычный 6 2 2 2 2 3 3 2 2" xfId="16620"/>
    <cellStyle name="Обычный 6 2 2 2 2 3 3 2 2 2" xfId="33517"/>
    <cellStyle name="Обычный 6 2 2 2 2 3 3 2 3" xfId="25069"/>
    <cellStyle name="Обычный 6 2 2 2 2 3 3 3" xfId="12396"/>
    <cellStyle name="Обычный 6 2 2 2 2 3 3 3 2" xfId="29293"/>
    <cellStyle name="Обычный 6 2 2 2 2 3 3 4" xfId="20845"/>
    <cellStyle name="Обычный 6 2 2 2 2 3 4" xfId="5356"/>
    <cellStyle name="Обычный 6 2 2 2 2 3 4 2" xfId="13804"/>
    <cellStyle name="Обычный 6 2 2 2 2 3 4 2 2" xfId="30701"/>
    <cellStyle name="Обычный 6 2 2 2 2 3 4 3" xfId="22253"/>
    <cellStyle name="Обычный 6 2 2 2 2 3 5" xfId="9580"/>
    <cellStyle name="Обычный 6 2 2 2 2 3 5 2" xfId="26477"/>
    <cellStyle name="Обычный 6 2 2 2 2 3 6" xfId="18029"/>
    <cellStyle name="Обычный 6 2 2 2 2 4" xfId="1836"/>
    <cellStyle name="Обычный 6 2 2 2 2 4 2" xfId="6060"/>
    <cellStyle name="Обычный 6 2 2 2 2 4 2 2" xfId="14508"/>
    <cellStyle name="Обычный 6 2 2 2 2 4 2 2 2" xfId="31405"/>
    <cellStyle name="Обычный 6 2 2 2 2 4 2 3" xfId="22957"/>
    <cellStyle name="Обычный 6 2 2 2 2 4 3" xfId="10284"/>
    <cellStyle name="Обычный 6 2 2 2 2 4 3 2" xfId="27181"/>
    <cellStyle name="Обычный 6 2 2 2 2 4 4" xfId="18733"/>
    <cellStyle name="Обычный 6 2 2 2 2 5" xfId="3244"/>
    <cellStyle name="Обычный 6 2 2 2 2 5 2" xfId="7468"/>
    <cellStyle name="Обычный 6 2 2 2 2 5 2 2" xfId="15916"/>
    <cellStyle name="Обычный 6 2 2 2 2 5 2 2 2" xfId="32813"/>
    <cellStyle name="Обычный 6 2 2 2 2 5 2 3" xfId="24365"/>
    <cellStyle name="Обычный 6 2 2 2 2 5 3" xfId="11692"/>
    <cellStyle name="Обычный 6 2 2 2 2 5 3 2" xfId="28589"/>
    <cellStyle name="Обычный 6 2 2 2 2 5 4" xfId="20141"/>
    <cellStyle name="Обычный 6 2 2 2 2 6" xfId="4652"/>
    <cellStyle name="Обычный 6 2 2 2 2 6 2" xfId="13100"/>
    <cellStyle name="Обычный 6 2 2 2 2 6 2 2" xfId="29997"/>
    <cellStyle name="Обычный 6 2 2 2 2 6 3" xfId="21549"/>
    <cellStyle name="Обычный 6 2 2 2 2 7" xfId="8876"/>
    <cellStyle name="Обычный 6 2 2 2 2 7 2" xfId="25773"/>
    <cellStyle name="Обычный 6 2 2 2 2 8" xfId="17325"/>
    <cellStyle name="Обычный 6 2 2 2 2 9" xfId="34222"/>
    <cellStyle name="Обычный 6 2 2 2 3" xfId="751"/>
    <cellStyle name="Обычный 6 2 2 2 3 2" xfId="1482"/>
    <cellStyle name="Обычный 6 2 2 2 3 2 2" xfId="2891"/>
    <cellStyle name="Обычный 6 2 2 2 3 2 2 2" xfId="7115"/>
    <cellStyle name="Обычный 6 2 2 2 3 2 2 2 2" xfId="15563"/>
    <cellStyle name="Обычный 6 2 2 2 3 2 2 2 2 2" xfId="32460"/>
    <cellStyle name="Обычный 6 2 2 2 3 2 2 2 3" xfId="24012"/>
    <cellStyle name="Обычный 6 2 2 2 3 2 2 3" xfId="11339"/>
    <cellStyle name="Обычный 6 2 2 2 3 2 2 3 2" xfId="28236"/>
    <cellStyle name="Обычный 6 2 2 2 3 2 2 4" xfId="19788"/>
    <cellStyle name="Обычный 6 2 2 2 3 2 3" xfId="4299"/>
    <cellStyle name="Обычный 6 2 2 2 3 2 3 2" xfId="8523"/>
    <cellStyle name="Обычный 6 2 2 2 3 2 3 2 2" xfId="16971"/>
    <cellStyle name="Обычный 6 2 2 2 3 2 3 2 2 2" xfId="33868"/>
    <cellStyle name="Обычный 6 2 2 2 3 2 3 2 3" xfId="25420"/>
    <cellStyle name="Обычный 6 2 2 2 3 2 3 3" xfId="12747"/>
    <cellStyle name="Обычный 6 2 2 2 3 2 3 3 2" xfId="29644"/>
    <cellStyle name="Обычный 6 2 2 2 3 2 3 4" xfId="21196"/>
    <cellStyle name="Обычный 6 2 2 2 3 2 4" xfId="5707"/>
    <cellStyle name="Обычный 6 2 2 2 3 2 4 2" xfId="14155"/>
    <cellStyle name="Обычный 6 2 2 2 3 2 4 2 2" xfId="31052"/>
    <cellStyle name="Обычный 6 2 2 2 3 2 4 3" xfId="22604"/>
    <cellStyle name="Обычный 6 2 2 2 3 2 5" xfId="9931"/>
    <cellStyle name="Обычный 6 2 2 2 3 2 5 2" xfId="26828"/>
    <cellStyle name="Обычный 6 2 2 2 3 2 6" xfId="18380"/>
    <cellStyle name="Обычный 6 2 2 2 3 3" xfId="2187"/>
    <cellStyle name="Обычный 6 2 2 2 3 3 2" xfId="6411"/>
    <cellStyle name="Обычный 6 2 2 2 3 3 2 2" xfId="14859"/>
    <cellStyle name="Обычный 6 2 2 2 3 3 2 2 2" xfId="31756"/>
    <cellStyle name="Обычный 6 2 2 2 3 3 2 3" xfId="23308"/>
    <cellStyle name="Обычный 6 2 2 2 3 3 3" xfId="10635"/>
    <cellStyle name="Обычный 6 2 2 2 3 3 3 2" xfId="27532"/>
    <cellStyle name="Обычный 6 2 2 2 3 3 4" xfId="19084"/>
    <cellStyle name="Обычный 6 2 2 2 3 4" xfId="3595"/>
    <cellStyle name="Обычный 6 2 2 2 3 4 2" xfId="7819"/>
    <cellStyle name="Обычный 6 2 2 2 3 4 2 2" xfId="16267"/>
    <cellStyle name="Обычный 6 2 2 2 3 4 2 2 2" xfId="33164"/>
    <cellStyle name="Обычный 6 2 2 2 3 4 2 3" xfId="24716"/>
    <cellStyle name="Обычный 6 2 2 2 3 4 3" xfId="12043"/>
    <cellStyle name="Обычный 6 2 2 2 3 4 3 2" xfId="28940"/>
    <cellStyle name="Обычный 6 2 2 2 3 4 4" xfId="20492"/>
    <cellStyle name="Обычный 6 2 2 2 3 5" xfId="5003"/>
    <cellStyle name="Обычный 6 2 2 2 3 5 2" xfId="13451"/>
    <cellStyle name="Обычный 6 2 2 2 3 5 2 2" xfId="30348"/>
    <cellStyle name="Обычный 6 2 2 2 3 5 3" xfId="21900"/>
    <cellStyle name="Обычный 6 2 2 2 3 6" xfId="9227"/>
    <cellStyle name="Обычный 6 2 2 2 3 6 2" xfId="26124"/>
    <cellStyle name="Обычный 6 2 2 2 3 7" xfId="17676"/>
    <cellStyle name="Обычный 6 2 2 2 3 8" xfId="34573"/>
    <cellStyle name="Обычный 6 2 2 2 4" xfId="1130"/>
    <cellStyle name="Обычный 6 2 2 2 4 2" xfId="2539"/>
    <cellStyle name="Обычный 6 2 2 2 4 2 2" xfId="6763"/>
    <cellStyle name="Обычный 6 2 2 2 4 2 2 2" xfId="15211"/>
    <cellStyle name="Обычный 6 2 2 2 4 2 2 2 2" xfId="32108"/>
    <cellStyle name="Обычный 6 2 2 2 4 2 2 3" xfId="23660"/>
    <cellStyle name="Обычный 6 2 2 2 4 2 3" xfId="10987"/>
    <cellStyle name="Обычный 6 2 2 2 4 2 3 2" xfId="27884"/>
    <cellStyle name="Обычный 6 2 2 2 4 2 4" xfId="19436"/>
    <cellStyle name="Обычный 6 2 2 2 4 3" xfId="3947"/>
    <cellStyle name="Обычный 6 2 2 2 4 3 2" xfId="8171"/>
    <cellStyle name="Обычный 6 2 2 2 4 3 2 2" xfId="16619"/>
    <cellStyle name="Обычный 6 2 2 2 4 3 2 2 2" xfId="33516"/>
    <cellStyle name="Обычный 6 2 2 2 4 3 2 3" xfId="25068"/>
    <cellStyle name="Обычный 6 2 2 2 4 3 3" xfId="12395"/>
    <cellStyle name="Обычный 6 2 2 2 4 3 3 2" xfId="29292"/>
    <cellStyle name="Обычный 6 2 2 2 4 3 4" xfId="20844"/>
    <cellStyle name="Обычный 6 2 2 2 4 4" xfId="5355"/>
    <cellStyle name="Обычный 6 2 2 2 4 4 2" xfId="13803"/>
    <cellStyle name="Обычный 6 2 2 2 4 4 2 2" xfId="30700"/>
    <cellStyle name="Обычный 6 2 2 2 4 4 3" xfId="22252"/>
    <cellStyle name="Обычный 6 2 2 2 4 5" xfId="9579"/>
    <cellStyle name="Обычный 6 2 2 2 4 5 2" xfId="26476"/>
    <cellStyle name="Обычный 6 2 2 2 4 6" xfId="18028"/>
    <cellStyle name="Обычный 6 2 2 2 5" xfId="1835"/>
    <cellStyle name="Обычный 6 2 2 2 5 2" xfId="6059"/>
    <cellStyle name="Обычный 6 2 2 2 5 2 2" xfId="14507"/>
    <cellStyle name="Обычный 6 2 2 2 5 2 2 2" xfId="31404"/>
    <cellStyle name="Обычный 6 2 2 2 5 2 3" xfId="22956"/>
    <cellStyle name="Обычный 6 2 2 2 5 3" xfId="10283"/>
    <cellStyle name="Обычный 6 2 2 2 5 3 2" xfId="27180"/>
    <cellStyle name="Обычный 6 2 2 2 5 4" xfId="18732"/>
    <cellStyle name="Обычный 6 2 2 2 6" xfId="3243"/>
    <cellStyle name="Обычный 6 2 2 2 6 2" xfId="7467"/>
    <cellStyle name="Обычный 6 2 2 2 6 2 2" xfId="15915"/>
    <cellStyle name="Обычный 6 2 2 2 6 2 2 2" xfId="32812"/>
    <cellStyle name="Обычный 6 2 2 2 6 2 3" xfId="24364"/>
    <cellStyle name="Обычный 6 2 2 2 6 3" xfId="11691"/>
    <cellStyle name="Обычный 6 2 2 2 6 3 2" xfId="28588"/>
    <cellStyle name="Обычный 6 2 2 2 6 4" xfId="20140"/>
    <cellStyle name="Обычный 6 2 2 2 7" xfId="4651"/>
    <cellStyle name="Обычный 6 2 2 2 7 2" xfId="13099"/>
    <cellStyle name="Обычный 6 2 2 2 7 2 2" xfId="29996"/>
    <cellStyle name="Обычный 6 2 2 2 7 3" xfId="21548"/>
    <cellStyle name="Обычный 6 2 2 2 8" xfId="8875"/>
    <cellStyle name="Обычный 6 2 2 2 8 2" xfId="25772"/>
    <cellStyle name="Обычный 6 2 2 2 9" xfId="17324"/>
    <cellStyle name="Обычный 6 2 2 3" xfId="356"/>
    <cellStyle name="Обычный 6 2 2 3 2" xfId="753"/>
    <cellStyle name="Обычный 6 2 2 3 2 2" xfId="1484"/>
    <cellStyle name="Обычный 6 2 2 3 2 2 2" xfId="2893"/>
    <cellStyle name="Обычный 6 2 2 3 2 2 2 2" xfId="7117"/>
    <cellStyle name="Обычный 6 2 2 3 2 2 2 2 2" xfId="15565"/>
    <cellStyle name="Обычный 6 2 2 3 2 2 2 2 2 2" xfId="32462"/>
    <cellStyle name="Обычный 6 2 2 3 2 2 2 2 3" xfId="24014"/>
    <cellStyle name="Обычный 6 2 2 3 2 2 2 3" xfId="11341"/>
    <cellStyle name="Обычный 6 2 2 3 2 2 2 3 2" xfId="28238"/>
    <cellStyle name="Обычный 6 2 2 3 2 2 2 4" xfId="19790"/>
    <cellStyle name="Обычный 6 2 2 3 2 2 3" xfId="4301"/>
    <cellStyle name="Обычный 6 2 2 3 2 2 3 2" xfId="8525"/>
    <cellStyle name="Обычный 6 2 2 3 2 2 3 2 2" xfId="16973"/>
    <cellStyle name="Обычный 6 2 2 3 2 2 3 2 2 2" xfId="33870"/>
    <cellStyle name="Обычный 6 2 2 3 2 2 3 2 3" xfId="25422"/>
    <cellStyle name="Обычный 6 2 2 3 2 2 3 3" xfId="12749"/>
    <cellStyle name="Обычный 6 2 2 3 2 2 3 3 2" xfId="29646"/>
    <cellStyle name="Обычный 6 2 2 3 2 2 3 4" xfId="21198"/>
    <cellStyle name="Обычный 6 2 2 3 2 2 4" xfId="5709"/>
    <cellStyle name="Обычный 6 2 2 3 2 2 4 2" xfId="14157"/>
    <cellStyle name="Обычный 6 2 2 3 2 2 4 2 2" xfId="31054"/>
    <cellStyle name="Обычный 6 2 2 3 2 2 4 3" xfId="22606"/>
    <cellStyle name="Обычный 6 2 2 3 2 2 5" xfId="9933"/>
    <cellStyle name="Обычный 6 2 2 3 2 2 5 2" xfId="26830"/>
    <cellStyle name="Обычный 6 2 2 3 2 2 6" xfId="18382"/>
    <cellStyle name="Обычный 6 2 2 3 2 3" xfId="2189"/>
    <cellStyle name="Обычный 6 2 2 3 2 3 2" xfId="6413"/>
    <cellStyle name="Обычный 6 2 2 3 2 3 2 2" xfId="14861"/>
    <cellStyle name="Обычный 6 2 2 3 2 3 2 2 2" xfId="31758"/>
    <cellStyle name="Обычный 6 2 2 3 2 3 2 3" xfId="23310"/>
    <cellStyle name="Обычный 6 2 2 3 2 3 3" xfId="10637"/>
    <cellStyle name="Обычный 6 2 2 3 2 3 3 2" xfId="27534"/>
    <cellStyle name="Обычный 6 2 2 3 2 3 4" xfId="19086"/>
    <cellStyle name="Обычный 6 2 2 3 2 4" xfId="3597"/>
    <cellStyle name="Обычный 6 2 2 3 2 4 2" xfId="7821"/>
    <cellStyle name="Обычный 6 2 2 3 2 4 2 2" xfId="16269"/>
    <cellStyle name="Обычный 6 2 2 3 2 4 2 2 2" xfId="33166"/>
    <cellStyle name="Обычный 6 2 2 3 2 4 2 3" xfId="24718"/>
    <cellStyle name="Обычный 6 2 2 3 2 4 3" xfId="12045"/>
    <cellStyle name="Обычный 6 2 2 3 2 4 3 2" xfId="28942"/>
    <cellStyle name="Обычный 6 2 2 3 2 4 4" xfId="20494"/>
    <cellStyle name="Обычный 6 2 2 3 2 5" xfId="5005"/>
    <cellStyle name="Обычный 6 2 2 3 2 5 2" xfId="13453"/>
    <cellStyle name="Обычный 6 2 2 3 2 5 2 2" xfId="30350"/>
    <cellStyle name="Обычный 6 2 2 3 2 5 3" xfId="21902"/>
    <cellStyle name="Обычный 6 2 2 3 2 6" xfId="9229"/>
    <cellStyle name="Обычный 6 2 2 3 2 6 2" xfId="26126"/>
    <cellStyle name="Обычный 6 2 2 3 2 7" xfId="17678"/>
    <cellStyle name="Обычный 6 2 2 3 2 8" xfId="34575"/>
    <cellStyle name="Обычный 6 2 2 3 3" xfId="1132"/>
    <cellStyle name="Обычный 6 2 2 3 3 2" xfId="2541"/>
    <cellStyle name="Обычный 6 2 2 3 3 2 2" xfId="6765"/>
    <cellStyle name="Обычный 6 2 2 3 3 2 2 2" xfId="15213"/>
    <cellStyle name="Обычный 6 2 2 3 3 2 2 2 2" xfId="32110"/>
    <cellStyle name="Обычный 6 2 2 3 3 2 2 3" xfId="23662"/>
    <cellStyle name="Обычный 6 2 2 3 3 2 3" xfId="10989"/>
    <cellStyle name="Обычный 6 2 2 3 3 2 3 2" xfId="27886"/>
    <cellStyle name="Обычный 6 2 2 3 3 2 4" xfId="19438"/>
    <cellStyle name="Обычный 6 2 2 3 3 3" xfId="3949"/>
    <cellStyle name="Обычный 6 2 2 3 3 3 2" xfId="8173"/>
    <cellStyle name="Обычный 6 2 2 3 3 3 2 2" xfId="16621"/>
    <cellStyle name="Обычный 6 2 2 3 3 3 2 2 2" xfId="33518"/>
    <cellStyle name="Обычный 6 2 2 3 3 3 2 3" xfId="25070"/>
    <cellStyle name="Обычный 6 2 2 3 3 3 3" xfId="12397"/>
    <cellStyle name="Обычный 6 2 2 3 3 3 3 2" xfId="29294"/>
    <cellStyle name="Обычный 6 2 2 3 3 3 4" xfId="20846"/>
    <cellStyle name="Обычный 6 2 2 3 3 4" xfId="5357"/>
    <cellStyle name="Обычный 6 2 2 3 3 4 2" xfId="13805"/>
    <cellStyle name="Обычный 6 2 2 3 3 4 2 2" xfId="30702"/>
    <cellStyle name="Обычный 6 2 2 3 3 4 3" xfId="22254"/>
    <cellStyle name="Обычный 6 2 2 3 3 5" xfId="9581"/>
    <cellStyle name="Обычный 6 2 2 3 3 5 2" xfId="26478"/>
    <cellStyle name="Обычный 6 2 2 3 3 6" xfId="18030"/>
    <cellStyle name="Обычный 6 2 2 3 4" xfId="1837"/>
    <cellStyle name="Обычный 6 2 2 3 4 2" xfId="6061"/>
    <cellStyle name="Обычный 6 2 2 3 4 2 2" xfId="14509"/>
    <cellStyle name="Обычный 6 2 2 3 4 2 2 2" xfId="31406"/>
    <cellStyle name="Обычный 6 2 2 3 4 2 3" xfId="22958"/>
    <cellStyle name="Обычный 6 2 2 3 4 3" xfId="10285"/>
    <cellStyle name="Обычный 6 2 2 3 4 3 2" xfId="27182"/>
    <cellStyle name="Обычный 6 2 2 3 4 4" xfId="18734"/>
    <cellStyle name="Обычный 6 2 2 3 5" xfId="3245"/>
    <cellStyle name="Обычный 6 2 2 3 5 2" xfId="7469"/>
    <cellStyle name="Обычный 6 2 2 3 5 2 2" xfId="15917"/>
    <cellStyle name="Обычный 6 2 2 3 5 2 2 2" xfId="32814"/>
    <cellStyle name="Обычный 6 2 2 3 5 2 3" xfId="24366"/>
    <cellStyle name="Обычный 6 2 2 3 5 3" xfId="11693"/>
    <cellStyle name="Обычный 6 2 2 3 5 3 2" xfId="28590"/>
    <cellStyle name="Обычный 6 2 2 3 5 4" xfId="20142"/>
    <cellStyle name="Обычный 6 2 2 3 6" xfId="4653"/>
    <cellStyle name="Обычный 6 2 2 3 6 2" xfId="13101"/>
    <cellStyle name="Обычный 6 2 2 3 6 2 2" xfId="29998"/>
    <cellStyle name="Обычный 6 2 2 3 6 3" xfId="21550"/>
    <cellStyle name="Обычный 6 2 2 3 7" xfId="8877"/>
    <cellStyle name="Обычный 6 2 2 3 7 2" xfId="25774"/>
    <cellStyle name="Обычный 6 2 2 3 8" xfId="17326"/>
    <cellStyle name="Обычный 6 2 2 3 9" xfId="34223"/>
    <cellStyle name="Обычный 6 2 2 4" xfId="750"/>
    <cellStyle name="Обычный 6 2 2 4 2" xfId="1481"/>
    <cellStyle name="Обычный 6 2 2 4 2 2" xfId="2890"/>
    <cellStyle name="Обычный 6 2 2 4 2 2 2" xfId="7114"/>
    <cellStyle name="Обычный 6 2 2 4 2 2 2 2" xfId="15562"/>
    <cellStyle name="Обычный 6 2 2 4 2 2 2 2 2" xfId="32459"/>
    <cellStyle name="Обычный 6 2 2 4 2 2 2 3" xfId="24011"/>
    <cellStyle name="Обычный 6 2 2 4 2 2 3" xfId="11338"/>
    <cellStyle name="Обычный 6 2 2 4 2 2 3 2" xfId="28235"/>
    <cellStyle name="Обычный 6 2 2 4 2 2 4" xfId="19787"/>
    <cellStyle name="Обычный 6 2 2 4 2 3" xfId="4298"/>
    <cellStyle name="Обычный 6 2 2 4 2 3 2" xfId="8522"/>
    <cellStyle name="Обычный 6 2 2 4 2 3 2 2" xfId="16970"/>
    <cellStyle name="Обычный 6 2 2 4 2 3 2 2 2" xfId="33867"/>
    <cellStyle name="Обычный 6 2 2 4 2 3 2 3" xfId="25419"/>
    <cellStyle name="Обычный 6 2 2 4 2 3 3" xfId="12746"/>
    <cellStyle name="Обычный 6 2 2 4 2 3 3 2" xfId="29643"/>
    <cellStyle name="Обычный 6 2 2 4 2 3 4" xfId="21195"/>
    <cellStyle name="Обычный 6 2 2 4 2 4" xfId="5706"/>
    <cellStyle name="Обычный 6 2 2 4 2 4 2" xfId="14154"/>
    <cellStyle name="Обычный 6 2 2 4 2 4 2 2" xfId="31051"/>
    <cellStyle name="Обычный 6 2 2 4 2 4 3" xfId="22603"/>
    <cellStyle name="Обычный 6 2 2 4 2 5" xfId="9930"/>
    <cellStyle name="Обычный 6 2 2 4 2 5 2" xfId="26827"/>
    <cellStyle name="Обычный 6 2 2 4 2 6" xfId="18379"/>
    <cellStyle name="Обычный 6 2 2 4 3" xfId="2186"/>
    <cellStyle name="Обычный 6 2 2 4 3 2" xfId="6410"/>
    <cellStyle name="Обычный 6 2 2 4 3 2 2" xfId="14858"/>
    <cellStyle name="Обычный 6 2 2 4 3 2 2 2" xfId="31755"/>
    <cellStyle name="Обычный 6 2 2 4 3 2 3" xfId="23307"/>
    <cellStyle name="Обычный 6 2 2 4 3 3" xfId="10634"/>
    <cellStyle name="Обычный 6 2 2 4 3 3 2" xfId="27531"/>
    <cellStyle name="Обычный 6 2 2 4 3 4" xfId="19083"/>
    <cellStyle name="Обычный 6 2 2 4 4" xfId="3594"/>
    <cellStyle name="Обычный 6 2 2 4 4 2" xfId="7818"/>
    <cellStyle name="Обычный 6 2 2 4 4 2 2" xfId="16266"/>
    <cellStyle name="Обычный 6 2 2 4 4 2 2 2" xfId="33163"/>
    <cellStyle name="Обычный 6 2 2 4 4 2 3" xfId="24715"/>
    <cellStyle name="Обычный 6 2 2 4 4 3" xfId="12042"/>
    <cellStyle name="Обычный 6 2 2 4 4 3 2" xfId="28939"/>
    <cellStyle name="Обычный 6 2 2 4 4 4" xfId="20491"/>
    <cellStyle name="Обычный 6 2 2 4 5" xfId="5002"/>
    <cellStyle name="Обычный 6 2 2 4 5 2" xfId="13450"/>
    <cellStyle name="Обычный 6 2 2 4 5 2 2" xfId="30347"/>
    <cellStyle name="Обычный 6 2 2 4 5 3" xfId="21899"/>
    <cellStyle name="Обычный 6 2 2 4 6" xfId="9226"/>
    <cellStyle name="Обычный 6 2 2 4 6 2" xfId="26123"/>
    <cellStyle name="Обычный 6 2 2 4 7" xfId="17675"/>
    <cellStyle name="Обычный 6 2 2 4 8" xfId="34572"/>
    <cellStyle name="Обычный 6 2 2 5" xfId="1129"/>
    <cellStyle name="Обычный 6 2 2 5 2" xfId="2538"/>
    <cellStyle name="Обычный 6 2 2 5 2 2" xfId="6762"/>
    <cellStyle name="Обычный 6 2 2 5 2 2 2" xfId="15210"/>
    <cellStyle name="Обычный 6 2 2 5 2 2 2 2" xfId="32107"/>
    <cellStyle name="Обычный 6 2 2 5 2 2 3" xfId="23659"/>
    <cellStyle name="Обычный 6 2 2 5 2 3" xfId="10986"/>
    <cellStyle name="Обычный 6 2 2 5 2 3 2" xfId="27883"/>
    <cellStyle name="Обычный 6 2 2 5 2 4" xfId="19435"/>
    <cellStyle name="Обычный 6 2 2 5 3" xfId="3946"/>
    <cellStyle name="Обычный 6 2 2 5 3 2" xfId="8170"/>
    <cellStyle name="Обычный 6 2 2 5 3 2 2" xfId="16618"/>
    <cellStyle name="Обычный 6 2 2 5 3 2 2 2" xfId="33515"/>
    <cellStyle name="Обычный 6 2 2 5 3 2 3" xfId="25067"/>
    <cellStyle name="Обычный 6 2 2 5 3 3" xfId="12394"/>
    <cellStyle name="Обычный 6 2 2 5 3 3 2" xfId="29291"/>
    <cellStyle name="Обычный 6 2 2 5 3 4" xfId="20843"/>
    <cellStyle name="Обычный 6 2 2 5 4" xfId="5354"/>
    <cellStyle name="Обычный 6 2 2 5 4 2" xfId="13802"/>
    <cellStyle name="Обычный 6 2 2 5 4 2 2" xfId="30699"/>
    <cellStyle name="Обычный 6 2 2 5 4 3" xfId="22251"/>
    <cellStyle name="Обычный 6 2 2 5 5" xfId="9578"/>
    <cellStyle name="Обычный 6 2 2 5 5 2" xfId="26475"/>
    <cellStyle name="Обычный 6 2 2 5 6" xfId="18027"/>
    <cellStyle name="Обычный 6 2 2 6" xfId="1834"/>
    <cellStyle name="Обычный 6 2 2 6 2" xfId="6058"/>
    <cellStyle name="Обычный 6 2 2 6 2 2" xfId="14506"/>
    <cellStyle name="Обычный 6 2 2 6 2 2 2" xfId="31403"/>
    <cellStyle name="Обычный 6 2 2 6 2 3" xfId="22955"/>
    <cellStyle name="Обычный 6 2 2 6 3" xfId="10282"/>
    <cellStyle name="Обычный 6 2 2 6 3 2" xfId="27179"/>
    <cellStyle name="Обычный 6 2 2 6 4" xfId="18731"/>
    <cellStyle name="Обычный 6 2 2 7" xfId="3242"/>
    <cellStyle name="Обычный 6 2 2 7 2" xfId="7466"/>
    <cellStyle name="Обычный 6 2 2 7 2 2" xfId="15914"/>
    <cellStyle name="Обычный 6 2 2 7 2 2 2" xfId="32811"/>
    <cellStyle name="Обычный 6 2 2 7 2 3" xfId="24363"/>
    <cellStyle name="Обычный 6 2 2 7 3" xfId="11690"/>
    <cellStyle name="Обычный 6 2 2 7 3 2" xfId="28587"/>
    <cellStyle name="Обычный 6 2 2 7 4" xfId="20139"/>
    <cellStyle name="Обычный 6 2 2 8" xfId="4650"/>
    <cellStyle name="Обычный 6 2 2 8 2" xfId="13098"/>
    <cellStyle name="Обычный 6 2 2 8 2 2" xfId="29995"/>
    <cellStyle name="Обычный 6 2 2 8 3" xfId="21547"/>
    <cellStyle name="Обычный 6 2 2 9" xfId="8874"/>
    <cellStyle name="Обычный 6 2 2 9 2" xfId="25771"/>
    <cellStyle name="Обычный 6 2 3" xfId="357"/>
    <cellStyle name="Обычный 6 2 3 10" xfId="34224"/>
    <cellStyle name="Обычный 6 2 3 2" xfId="358"/>
    <cellStyle name="Обычный 6 2 3 2 2" xfId="755"/>
    <cellStyle name="Обычный 6 2 3 2 2 2" xfId="1486"/>
    <cellStyle name="Обычный 6 2 3 2 2 2 2" xfId="2895"/>
    <cellStyle name="Обычный 6 2 3 2 2 2 2 2" xfId="7119"/>
    <cellStyle name="Обычный 6 2 3 2 2 2 2 2 2" xfId="15567"/>
    <cellStyle name="Обычный 6 2 3 2 2 2 2 2 2 2" xfId="32464"/>
    <cellStyle name="Обычный 6 2 3 2 2 2 2 2 3" xfId="24016"/>
    <cellStyle name="Обычный 6 2 3 2 2 2 2 3" xfId="11343"/>
    <cellStyle name="Обычный 6 2 3 2 2 2 2 3 2" xfId="28240"/>
    <cellStyle name="Обычный 6 2 3 2 2 2 2 4" xfId="19792"/>
    <cellStyle name="Обычный 6 2 3 2 2 2 3" xfId="4303"/>
    <cellStyle name="Обычный 6 2 3 2 2 2 3 2" xfId="8527"/>
    <cellStyle name="Обычный 6 2 3 2 2 2 3 2 2" xfId="16975"/>
    <cellStyle name="Обычный 6 2 3 2 2 2 3 2 2 2" xfId="33872"/>
    <cellStyle name="Обычный 6 2 3 2 2 2 3 2 3" xfId="25424"/>
    <cellStyle name="Обычный 6 2 3 2 2 2 3 3" xfId="12751"/>
    <cellStyle name="Обычный 6 2 3 2 2 2 3 3 2" xfId="29648"/>
    <cellStyle name="Обычный 6 2 3 2 2 2 3 4" xfId="21200"/>
    <cellStyle name="Обычный 6 2 3 2 2 2 4" xfId="5711"/>
    <cellStyle name="Обычный 6 2 3 2 2 2 4 2" xfId="14159"/>
    <cellStyle name="Обычный 6 2 3 2 2 2 4 2 2" xfId="31056"/>
    <cellStyle name="Обычный 6 2 3 2 2 2 4 3" xfId="22608"/>
    <cellStyle name="Обычный 6 2 3 2 2 2 5" xfId="9935"/>
    <cellStyle name="Обычный 6 2 3 2 2 2 5 2" xfId="26832"/>
    <cellStyle name="Обычный 6 2 3 2 2 2 6" xfId="18384"/>
    <cellStyle name="Обычный 6 2 3 2 2 3" xfId="2191"/>
    <cellStyle name="Обычный 6 2 3 2 2 3 2" xfId="6415"/>
    <cellStyle name="Обычный 6 2 3 2 2 3 2 2" xfId="14863"/>
    <cellStyle name="Обычный 6 2 3 2 2 3 2 2 2" xfId="31760"/>
    <cellStyle name="Обычный 6 2 3 2 2 3 2 3" xfId="23312"/>
    <cellStyle name="Обычный 6 2 3 2 2 3 3" xfId="10639"/>
    <cellStyle name="Обычный 6 2 3 2 2 3 3 2" xfId="27536"/>
    <cellStyle name="Обычный 6 2 3 2 2 3 4" xfId="19088"/>
    <cellStyle name="Обычный 6 2 3 2 2 4" xfId="3599"/>
    <cellStyle name="Обычный 6 2 3 2 2 4 2" xfId="7823"/>
    <cellStyle name="Обычный 6 2 3 2 2 4 2 2" xfId="16271"/>
    <cellStyle name="Обычный 6 2 3 2 2 4 2 2 2" xfId="33168"/>
    <cellStyle name="Обычный 6 2 3 2 2 4 2 3" xfId="24720"/>
    <cellStyle name="Обычный 6 2 3 2 2 4 3" xfId="12047"/>
    <cellStyle name="Обычный 6 2 3 2 2 4 3 2" xfId="28944"/>
    <cellStyle name="Обычный 6 2 3 2 2 4 4" xfId="20496"/>
    <cellStyle name="Обычный 6 2 3 2 2 5" xfId="5007"/>
    <cellStyle name="Обычный 6 2 3 2 2 5 2" xfId="13455"/>
    <cellStyle name="Обычный 6 2 3 2 2 5 2 2" xfId="30352"/>
    <cellStyle name="Обычный 6 2 3 2 2 5 3" xfId="21904"/>
    <cellStyle name="Обычный 6 2 3 2 2 6" xfId="9231"/>
    <cellStyle name="Обычный 6 2 3 2 2 6 2" xfId="26128"/>
    <cellStyle name="Обычный 6 2 3 2 2 7" xfId="17680"/>
    <cellStyle name="Обычный 6 2 3 2 2 8" xfId="34577"/>
    <cellStyle name="Обычный 6 2 3 2 3" xfId="1134"/>
    <cellStyle name="Обычный 6 2 3 2 3 2" xfId="2543"/>
    <cellStyle name="Обычный 6 2 3 2 3 2 2" xfId="6767"/>
    <cellStyle name="Обычный 6 2 3 2 3 2 2 2" xfId="15215"/>
    <cellStyle name="Обычный 6 2 3 2 3 2 2 2 2" xfId="32112"/>
    <cellStyle name="Обычный 6 2 3 2 3 2 2 3" xfId="23664"/>
    <cellStyle name="Обычный 6 2 3 2 3 2 3" xfId="10991"/>
    <cellStyle name="Обычный 6 2 3 2 3 2 3 2" xfId="27888"/>
    <cellStyle name="Обычный 6 2 3 2 3 2 4" xfId="19440"/>
    <cellStyle name="Обычный 6 2 3 2 3 3" xfId="3951"/>
    <cellStyle name="Обычный 6 2 3 2 3 3 2" xfId="8175"/>
    <cellStyle name="Обычный 6 2 3 2 3 3 2 2" xfId="16623"/>
    <cellStyle name="Обычный 6 2 3 2 3 3 2 2 2" xfId="33520"/>
    <cellStyle name="Обычный 6 2 3 2 3 3 2 3" xfId="25072"/>
    <cellStyle name="Обычный 6 2 3 2 3 3 3" xfId="12399"/>
    <cellStyle name="Обычный 6 2 3 2 3 3 3 2" xfId="29296"/>
    <cellStyle name="Обычный 6 2 3 2 3 3 4" xfId="20848"/>
    <cellStyle name="Обычный 6 2 3 2 3 4" xfId="5359"/>
    <cellStyle name="Обычный 6 2 3 2 3 4 2" xfId="13807"/>
    <cellStyle name="Обычный 6 2 3 2 3 4 2 2" xfId="30704"/>
    <cellStyle name="Обычный 6 2 3 2 3 4 3" xfId="22256"/>
    <cellStyle name="Обычный 6 2 3 2 3 5" xfId="9583"/>
    <cellStyle name="Обычный 6 2 3 2 3 5 2" xfId="26480"/>
    <cellStyle name="Обычный 6 2 3 2 3 6" xfId="18032"/>
    <cellStyle name="Обычный 6 2 3 2 4" xfId="1839"/>
    <cellStyle name="Обычный 6 2 3 2 4 2" xfId="6063"/>
    <cellStyle name="Обычный 6 2 3 2 4 2 2" xfId="14511"/>
    <cellStyle name="Обычный 6 2 3 2 4 2 2 2" xfId="31408"/>
    <cellStyle name="Обычный 6 2 3 2 4 2 3" xfId="22960"/>
    <cellStyle name="Обычный 6 2 3 2 4 3" xfId="10287"/>
    <cellStyle name="Обычный 6 2 3 2 4 3 2" xfId="27184"/>
    <cellStyle name="Обычный 6 2 3 2 4 4" xfId="18736"/>
    <cellStyle name="Обычный 6 2 3 2 5" xfId="3247"/>
    <cellStyle name="Обычный 6 2 3 2 5 2" xfId="7471"/>
    <cellStyle name="Обычный 6 2 3 2 5 2 2" xfId="15919"/>
    <cellStyle name="Обычный 6 2 3 2 5 2 2 2" xfId="32816"/>
    <cellStyle name="Обычный 6 2 3 2 5 2 3" xfId="24368"/>
    <cellStyle name="Обычный 6 2 3 2 5 3" xfId="11695"/>
    <cellStyle name="Обычный 6 2 3 2 5 3 2" xfId="28592"/>
    <cellStyle name="Обычный 6 2 3 2 5 4" xfId="20144"/>
    <cellStyle name="Обычный 6 2 3 2 6" xfId="4655"/>
    <cellStyle name="Обычный 6 2 3 2 6 2" xfId="13103"/>
    <cellStyle name="Обычный 6 2 3 2 6 2 2" xfId="30000"/>
    <cellStyle name="Обычный 6 2 3 2 6 3" xfId="21552"/>
    <cellStyle name="Обычный 6 2 3 2 7" xfId="8879"/>
    <cellStyle name="Обычный 6 2 3 2 7 2" xfId="25776"/>
    <cellStyle name="Обычный 6 2 3 2 8" xfId="17328"/>
    <cellStyle name="Обычный 6 2 3 2 9" xfId="34225"/>
    <cellStyle name="Обычный 6 2 3 3" xfId="754"/>
    <cellStyle name="Обычный 6 2 3 3 2" xfId="1485"/>
    <cellStyle name="Обычный 6 2 3 3 2 2" xfId="2894"/>
    <cellStyle name="Обычный 6 2 3 3 2 2 2" xfId="7118"/>
    <cellStyle name="Обычный 6 2 3 3 2 2 2 2" xfId="15566"/>
    <cellStyle name="Обычный 6 2 3 3 2 2 2 2 2" xfId="32463"/>
    <cellStyle name="Обычный 6 2 3 3 2 2 2 3" xfId="24015"/>
    <cellStyle name="Обычный 6 2 3 3 2 2 3" xfId="11342"/>
    <cellStyle name="Обычный 6 2 3 3 2 2 3 2" xfId="28239"/>
    <cellStyle name="Обычный 6 2 3 3 2 2 4" xfId="19791"/>
    <cellStyle name="Обычный 6 2 3 3 2 3" xfId="4302"/>
    <cellStyle name="Обычный 6 2 3 3 2 3 2" xfId="8526"/>
    <cellStyle name="Обычный 6 2 3 3 2 3 2 2" xfId="16974"/>
    <cellStyle name="Обычный 6 2 3 3 2 3 2 2 2" xfId="33871"/>
    <cellStyle name="Обычный 6 2 3 3 2 3 2 3" xfId="25423"/>
    <cellStyle name="Обычный 6 2 3 3 2 3 3" xfId="12750"/>
    <cellStyle name="Обычный 6 2 3 3 2 3 3 2" xfId="29647"/>
    <cellStyle name="Обычный 6 2 3 3 2 3 4" xfId="21199"/>
    <cellStyle name="Обычный 6 2 3 3 2 4" xfId="5710"/>
    <cellStyle name="Обычный 6 2 3 3 2 4 2" xfId="14158"/>
    <cellStyle name="Обычный 6 2 3 3 2 4 2 2" xfId="31055"/>
    <cellStyle name="Обычный 6 2 3 3 2 4 3" xfId="22607"/>
    <cellStyle name="Обычный 6 2 3 3 2 5" xfId="9934"/>
    <cellStyle name="Обычный 6 2 3 3 2 5 2" xfId="26831"/>
    <cellStyle name="Обычный 6 2 3 3 2 6" xfId="18383"/>
    <cellStyle name="Обычный 6 2 3 3 3" xfId="2190"/>
    <cellStyle name="Обычный 6 2 3 3 3 2" xfId="6414"/>
    <cellStyle name="Обычный 6 2 3 3 3 2 2" xfId="14862"/>
    <cellStyle name="Обычный 6 2 3 3 3 2 2 2" xfId="31759"/>
    <cellStyle name="Обычный 6 2 3 3 3 2 3" xfId="23311"/>
    <cellStyle name="Обычный 6 2 3 3 3 3" xfId="10638"/>
    <cellStyle name="Обычный 6 2 3 3 3 3 2" xfId="27535"/>
    <cellStyle name="Обычный 6 2 3 3 3 4" xfId="19087"/>
    <cellStyle name="Обычный 6 2 3 3 4" xfId="3598"/>
    <cellStyle name="Обычный 6 2 3 3 4 2" xfId="7822"/>
    <cellStyle name="Обычный 6 2 3 3 4 2 2" xfId="16270"/>
    <cellStyle name="Обычный 6 2 3 3 4 2 2 2" xfId="33167"/>
    <cellStyle name="Обычный 6 2 3 3 4 2 3" xfId="24719"/>
    <cellStyle name="Обычный 6 2 3 3 4 3" xfId="12046"/>
    <cellStyle name="Обычный 6 2 3 3 4 3 2" xfId="28943"/>
    <cellStyle name="Обычный 6 2 3 3 4 4" xfId="20495"/>
    <cellStyle name="Обычный 6 2 3 3 5" xfId="5006"/>
    <cellStyle name="Обычный 6 2 3 3 5 2" xfId="13454"/>
    <cellStyle name="Обычный 6 2 3 3 5 2 2" xfId="30351"/>
    <cellStyle name="Обычный 6 2 3 3 5 3" xfId="21903"/>
    <cellStyle name="Обычный 6 2 3 3 6" xfId="9230"/>
    <cellStyle name="Обычный 6 2 3 3 6 2" xfId="26127"/>
    <cellStyle name="Обычный 6 2 3 3 7" xfId="17679"/>
    <cellStyle name="Обычный 6 2 3 3 8" xfId="34576"/>
    <cellStyle name="Обычный 6 2 3 4" xfId="1133"/>
    <cellStyle name="Обычный 6 2 3 4 2" xfId="2542"/>
    <cellStyle name="Обычный 6 2 3 4 2 2" xfId="6766"/>
    <cellStyle name="Обычный 6 2 3 4 2 2 2" xfId="15214"/>
    <cellStyle name="Обычный 6 2 3 4 2 2 2 2" xfId="32111"/>
    <cellStyle name="Обычный 6 2 3 4 2 2 3" xfId="23663"/>
    <cellStyle name="Обычный 6 2 3 4 2 3" xfId="10990"/>
    <cellStyle name="Обычный 6 2 3 4 2 3 2" xfId="27887"/>
    <cellStyle name="Обычный 6 2 3 4 2 4" xfId="19439"/>
    <cellStyle name="Обычный 6 2 3 4 3" xfId="3950"/>
    <cellStyle name="Обычный 6 2 3 4 3 2" xfId="8174"/>
    <cellStyle name="Обычный 6 2 3 4 3 2 2" xfId="16622"/>
    <cellStyle name="Обычный 6 2 3 4 3 2 2 2" xfId="33519"/>
    <cellStyle name="Обычный 6 2 3 4 3 2 3" xfId="25071"/>
    <cellStyle name="Обычный 6 2 3 4 3 3" xfId="12398"/>
    <cellStyle name="Обычный 6 2 3 4 3 3 2" xfId="29295"/>
    <cellStyle name="Обычный 6 2 3 4 3 4" xfId="20847"/>
    <cellStyle name="Обычный 6 2 3 4 4" xfId="5358"/>
    <cellStyle name="Обычный 6 2 3 4 4 2" xfId="13806"/>
    <cellStyle name="Обычный 6 2 3 4 4 2 2" xfId="30703"/>
    <cellStyle name="Обычный 6 2 3 4 4 3" xfId="22255"/>
    <cellStyle name="Обычный 6 2 3 4 5" xfId="9582"/>
    <cellStyle name="Обычный 6 2 3 4 5 2" xfId="26479"/>
    <cellStyle name="Обычный 6 2 3 4 6" xfId="18031"/>
    <cellStyle name="Обычный 6 2 3 5" xfId="1838"/>
    <cellStyle name="Обычный 6 2 3 5 2" xfId="6062"/>
    <cellStyle name="Обычный 6 2 3 5 2 2" xfId="14510"/>
    <cellStyle name="Обычный 6 2 3 5 2 2 2" xfId="31407"/>
    <cellStyle name="Обычный 6 2 3 5 2 3" xfId="22959"/>
    <cellStyle name="Обычный 6 2 3 5 3" xfId="10286"/>
    <cellStyle name="Обычный 6 2 3 5 3 2" xfId="27183"/>
    <cellStyle name="Обычный 6 2 3 5 4" xfId="18735"/>
    <cellStyle name="Обычный 6 2 3 6" xfId="3246"/>
    <cellStyle name="Обычный 6 2 3 6 2" xfId="7470"/>
    <cellStyle name="Обычный 6 2 3 6 2 2" xfId="15918"/>
    <cellStyle name="Обычный 6 2 3 6 2 2 2" xfId="32815"/>
    <cellStyle name="Обычный 6 2 3 6 2 3" xfId="24367"/>
    <cellStyle name="Обычный 6 2 3 6 3" xfId="11694"/>
    <cellStyle name="Обычный 6 2 3 6 3 2" xfId="28591"/>
    <cellStyle name="Обычный 6 2 3 6 4" xfId="20143"/>
    <cellStyle name="Обычный 6 2 3 7" xfId="4654"/>
    <cellStyle name="Обычный 6 2 3 7 2" xfId="13102"/>
    <cellStyle name="Обычный 6 2 3 7 2 2" xfId="29999"/>
    <cellStyle name="Обычный 6 2 3 7 3" xfId="21551"/>
    <cellStyle name="Обычный 6 2 3 8" xfId="8878"/>
    <cellStyle name="Обычный 6 2 3 8 2" xfId="25775"/>
    <cellStyle name="Обычный 6 2 3 9" xfId="17327"/>
    <cellStyle name="Обычный 6 2 4" xfId="359"/>
    <cellStyle name="Обычный 6 2 4 2" xfId="756"/>
    <cellStyle name="Обычный 6 2 4 2 2" xfId="1487"/>
    <cellStyle name="Обычный 6 2 4 2 2 2" xfId="2896"/>
    <cellStyle name="Обычный 6 2 4 2 2 2 2" xfId="7120"/>
    <cellStyle name="Обычный 6 2 4 2 2 2 2 2" xfId="15568"/>
    <cellStyle name="Обычный 6 2 4 2 2 2 2 2 2" xfId="32465"/>
    <cellStyle name="Обычный 6 2 4 2 2 2 2 3" xfId="24017"/>
    <cellStyle name="Обычный 6 2 4 2 2 2 3" xfId="11344"/>
    <cellStyle name="Обычный 6 2 4 2 2 2 3 2" xfId="28241"/>
    <cellStyle name="Обычный 6 2 4 2 2 2 4" xfId="19793"/>
    <cellStyle name="Обычный 6 2 4 2 2 3" xfId="4304"/>
    <cellStyle name="Обычный 6 2 4 2 2 3 2" xfId="8528"/>
    <cellStyle name="Обычный 6 2 4 2 2 3 2 2" xfId="16976"/>
    <cellStyle name="Обычный 6 2 4 2 2 3 2 2 2" xfId="33873"/>
    <cellStyle name="Обычный 6 2 4 2 2 3 2 3" xfId="25425"/>
    <cellStyle name="Обычный 6 2 4 2 2 3 3" xfId="12752"/>
    <cellStyle name="Обычный 6 2 4 2 2 3 3 2" xfId="29649"/>
    <cellStyle name="Обычный 6 2 4 2 2 3 4" xfId="21201"/>
    <cellStyle name="Обычный 6 2 4 2 2 4" xfId="5712"/>
    <cellStyle name="Обычный 6 2 4 2 2 4 2" xfId="14160"/>
    <cellStyle name="Обычный 6 2 4 2 2 4 2 2" xfId="31057"/>
    <cellStyle name="Обычный 6 2 4 2 2 4 3" xfId="22609"/>
    <cellStyle name="Обычный 6 2 4 2 2 5" xfId="9936"/>
    <cellStyle name="Обычный 6 2 4 2 2 5 2" xfId="26833"/>
    <cellStyle name="Обычный 6 2 4 2 2 6" xfId="18385"/>
    <cellStyle name="Обычный 6 2 4 2 3" xfId="2192"/>
    <cellStyle name="Обычный 6 2 4 2 3 2" xfId="6416"/>
    <cellStyle name="Обычный 6 2 4 2 3 2 2" xfId="14864"/>
    <cellStyle name="Обычный 6 2 4 2 3 2 2 2" xfId="31761"/>
    <cellStyle name="Обычный 6 2 4 2 3 2 3" xfId="23313"/>
    <cellStyle name="Обычный 6 2 4 2 3 3" xfId="10640"/>
    <cellStyle name="Обычный 6 2 4 2 3 3 2" xfId="27537"/>
    <cellStyle name="Обычный 6 2 4 2 3 4" xfId="19089"/>
    <cellStyle name="Обычный 6 2 4 2 4" xfId="3600"/>
    <cellStyle name="Обычный 6 2 4 2 4 2" xfId="7824"/>
    <cellStyle name="Обычный 6 2 4 2 4 2 2" xfId="16272"/>
    <cellStyle name="Обычный 6 2 4 2 4 2 2 2" xfId="33169"/>
    <cellStyle name="Обычный 6 2 4 2 4 2 3" xfId="24721"/>
    <cellStyle name="Обычный 6 2 4 2 4 3" xfId="12048"/>
    <cellStyle name="Обычный 6 2 4 2 4 3 2" xfId="28945"/>
    <cellStyle name="Обычный 6 2 4 2 4 4" xfId="20497"/>
    <cellStyle name="Обычный 6 2 4 2 5" xfId="5008"/>
    <cellStyle name="Обычный 6 2 4 2 5 2" xfId="13456"/>
    <cellStyle name="Обычный 6 2 4 2 5 2 2" xfId="30353"/>
    <cellStyle name="Обычный 6 2 4 2 5 3" xfId="21905"/>
    <cellStyle name="Обычный 6 2 4 2 6" xfId="9232"/>
    <cellStyle name="Обычный 6 2 4 2 6 2" xfId="26129"/>
    <cellStyle name="Обычный 6 2 4 2 7" xfId="17681"/>
    <cellStyle name="Обычный 6 2 4 2 8" xfId="34578"/>
    <cellStyle name="Обычный 6 2 4 3" xfId="1135"/>
    <cellStyle name="Обычный 6 2 4 3 2" xfId="2544"/>
    <cellStyle name="Обычный 6 2 4 3 2 2" xfId="6768"/>
    <cellStyle name="Обычный 6 2 4 3 2 2 2" xfId="15216"/>
    <cellStyle name="Обычный 6 2 4 3 2 2 2 2" xfId="32113"/>
    <cellStyle name="Обычный 6 2 4 3 2 2 3" xfId="23665"/>
    <cellStyle name="Обычный 6 2 4 3 2 3" xfId="10992"/>
    <cellStyle name="Обычный 6 2 4 3 2 3 2" xfId="27889"/>
    <cellStyle name="Обычный 6 2 4 3 2 4" xfId="19441"/>
    <cellStyle name="Обычный 6 2 4 3 3" xfId="3952"/>
    <cellStyle name="Обычный 6 2 4 3 3 2" xfId="8176"/>
    <cellStyle name="Обычный 6 2 4 3 3 2 2" xfId="16624"/>
    <cellStyle name="Обычный 6 2 4 3 3 2 2 2" xfId="33521"/>
    <cellStyle name="Обычный 6 2 4 3 3 2 3" xfId="25073"/>
    <cellStyle name="Обычный 6 2 4 3 3 3" xfId="12400"/>
    <cellStyle name="Обычный 6 2 4 3 3 3 2" xfId="29297"/>
    <cellStyle name="Обычный 6 2 4 3 3 4" xfId="20849"/>
    <cellStyle name="Обычный 6 2 4 3 4" xfId="5360"/>
    <cellStyle name="Обычный 6 2 4 3 4 2" xfId="13808"/>
    <cellStyle name="Обычный 6 2 4 3 4 2 2" xfId="30705"/>
    <cellStyle name="Обычный 6 2 4 3 4 3" xfId="22257"/>
    <cellStyle name="Обычный 6 2 4 3 5" xfId="9584"/>
    <cellStyle name="Обычный 6 2 4 3 5 2" xfId="26481"/>
    <cellStyle name="Обычный 6 2 4 3 6" xfId="18033"/>
    <cellStyle name="Обычный 6 2 4 4" xfId="1840"/>
    <cellStyle name="Обычный 6 2 4 4 2" xfId="6064"/>
    <cellStyle name="Обычный 6 2 4 4 2 2" xfId="14512"/>
    <cellStyle name="Обычный 6 2 4 4 2 2 2" xfId="31409"/>
    <cellStyle name="Обычный 6 2 4 4 2 3" xfId="22961"/>
    <cellStyle name="Обычный 6 2 4 4 3" xfId="10288"/>
    <cellStyle name="Обычный 6 2 4 4 3 2" xfId="27185"/>
    <cellStyle name="Обычный 6 2 4 4 4" xfId="18737"/>
    <cellStyle name="Обычный 6 2 4 5" xfId="3248"/>
    <cellStyle name="Обычный 6 2 4 5 2" xfId="7472"/>
    <cellStyle name="Обычный 6 2 4 5 2 2" xfId="15920"/>
    <cellStyle name="Обычный 6 2 4 5 2 2 2" xfId="32817"/>
    <cellStyle name="Обычный 6 2 4 5 2 3" xfId="24369"/>
    <cellStyle name="Обычный 6 2 4 5 3" xfId="11696"/>
    <cellStyle name="Обычный 6 2 4 5 3 2" xfId="28593"/>
    <cellStyle name="Обычный 6 2 4 5 4" xfId="20145"/>
    <cellStyle name="Обычный 6 2 4 6" xfId="4656"/>
    <cellStyle name="Обычный 6 2 4 6 2" xfId="13104"/>
    <cellStyle name="Обычный 6 2 4 6 2 2" xfId="30001"/>
    <cellStyle name="Обычный 6 2 4 6 3" xfId="21553"/>
    <cellStyle name="Обычный 6 2 4 7" xfId="8880"/>
    <cellStyle name="Обычный 6 2 4 7 2" xfId="25777"/>
    <cellStyle name="Обычный 6 2 4 8" xfId="17329"/>
    <cellStyle name="Обычный 6 2 4 9" xfId="34226"/>
    <cellStyle name="Обычный 6 2 5" xfId="749"/>
    <cellStyle name="Обычный 6 2 5 2" xfId="1480"/>
    <cellStyle name="Обычный 6 2 5 2 2" xfId="2889"/>
    <cellStyle name="Обычный 6 2 5 2 2 2" xfId="7113"/>
    <cellStyle name="Обычный 6 2 5 2 2 2 2" xfId="15561"/>
    <cellStyle name="Обычный 6 2 5 2 2 2 2 2" xfId="32458"/>
    <cellStyle name="Обычный 6 2 5 2 2 2 3" xfId="24010"/>
    <cellStyle name="Обычный 6 2 5 2 2 3" xfId="11337"/>
    <cellStyle name="Обычный 6 2 5 2 2 3 2" xfId="28234"/>
    <cellStyle name="Обычный 6 2 5 2 2 4" xfId="19786"/>
    <cellStyle name="Обычный 6 2 5 2 3" xfId="4297"/>
    <cellStyle name="Обычный 6 2 5 2 3 2" xfId="8521"/>
    <cellStyle name="Обычный 6 2 5 2 3 2 2" xfId="16969"/>
    <cellStyle name="Обычный 6 2 5 2 3 2 2 2" xfId="33866"/>
    <cellStyle name="Обычный 6 2 5 2 3 2 3" xfId="25418"/>
    <cellStyle name="Обычный 6 2 5 2 3 3" xfId="12745"/>
    <cellStyle name="Обычный 6 2 5 2 3 3 2" xfId="29642"/>
    <cellStyle name="Обычный 6 2 5 2 3 4" xfId="21194"/>
    <cellStyle name="Обычный 6 2 5 2 4" xfId="5705"/>
    <cellStyle name="Обычный 6 2 5 2 4 2" xfId="14153"/>
    <cellStyle name="Обычный 6 2 5 2 4 2 2" xfId="31050"/>
    <cellStyle name="Обычный 6 2 5 2 4 3" xfId="22602"/>
    <cellStyle name="Обычный 6 2 5 2 5" xfId="9929"/>
    <cellStyle name="Обычный 6 2 5 2 5 2" xfId="26826"/>
    <cellStyle name="Обычный 6 2 5 2 6" xfId="18378"/>
    <cellStyle name="Обычный 6 2 5 3" xfId="2185"/>
    <cellStyle name="Обычный 6 2 5 3 2" xfId="6409"/>
    <cellStyle name="Обычный 6 2 5 3 2 2" xfId="14857"/>
    <cellStyle name="Обычный 6 2 5 3 2 2 2" xfId="31754"/>
    <cellStyle name="Обычный 6 2 5 3 2 3" xfId="23306"/>
    <cellStyle name="Обычный 6 2 5 3 3" xfId="10633"/>
    <cellStyle name="Обычный 6 2 5 3 3 2" xfId="27530"/>
    <cellStyle name="Обычный 6 2 5 3 4" xfId="19082"/>
    <cellStyle name="Обычный 6 2 5 4" xfId="3593"/>
    <cellStyle name="Обычный 6 2 5 4 2" xfId="7817"/>
    <cellStyle name="Обычный 6 2 5 4 2 2" xfId="16265"/>
    <cellStyle name="Обычный 6 2 5 4 2 2 2" xfId="33162"/>
    <cellStyle name="Обычный 6 2 5 4 2 3" xfId="24714"/>
    <cellStyle name="Обычный 6 2 5 4 3" xfId="12041"/>
    <cellStyle name="Обычный 6 2 5 4 3 2" xfId="28938"/>
    <cellStyle name="Обычный 6 2 5 4 4" xfId="20490"/>
    <cellStyle name="Обычный 6 2 5 5" xfId="5001"/>
    <cellStyle name="Обычный 6 2 5 5 2" xfId="13449"/>
    <cellStyle name="Обычный 6 2 5 5 2 2" xfId="30346"/>
    <cellStyle name="Обычный 6 2 5 5 3" xfId="21898"/>
    <cellStyle name="Обычный 6 2 5 6" xfId="9225"/>
    <cellStyle name="Обычный 6 2 5 6 2" xfId="26122"/>
    <cellStyle name="Обычный 6 2 5 7" xfId="17674"/>
    <cellStyle name="Обычный 6 2 5 8" xfId="34571"/>
    <cellStyle name="Обычный 6 2 6" xfId="1128"/>
    <cellStyle name="Обычный 6 2 6 2" xfId="2537"/>
    <cellStyle name="Обычный 6 2 6 2 2" xfId="6761"/>
    <cellStyle name="Обычный 6 2 6 2 2 2" xfId="15209"/>
    <cellStyle name="Обычный 6 2 6 2 2 2 2" xfId="32106"/>
    <cellStyle name="Обычный 6 2 6 2 2 3" xfId="23658"/>
    <cellStyle name="Обычный 6 2 6 2 3" xfId="10985"/>
    <cellStyle name="Обычный 6 2 6 2 3 2" xfId="27882"/>
    <cellStyle name="Обычный 6 2 6 2 4" xfId="19434"/>
    <cellStyle name="Обычный 6 2 6 3" xfId="3945"/>
    <cellStyle name="Обычный 6 2 6 3 2" xfId="8169"/>
    <cellStyle name="Обычный 6 2 6 3 2 2" xfId="16617"/>
    <cellStyle name="Обычный 6 2 6 3 2 2 2" xfId="33514"/>
    <cellStyle name="Обычный 6 2 6 3 2 3" xfId="25066"/>
    <cellStyle name="Обычный 6 2 6 3 3" xfId="12393"/>
    <cellStyle name="Обычный 6 2 6 3 3 2" xfId="29290"/>
    <cellStyle name="Обычный 6 2 6 3 4" xfId="20842"/>
    <cellStyle name="Обычный 6 2 6 4" xfId="5353"/>
    <cellStyle name="Обычный 6 2 6 4 2" xfId="13801"/>
    <cellStyle name="Обычный 6 2 6 4 2 2" xfId="30698"/>
    <cellStyle name="Обычный 6 2 6 4 3" xfId="22250"/>
    <cellStyle name="Обычный 6 2 6 5" xfId="9577"/>
    <cellStyle name="Обычный 6 2 6 5 2" xfId="26474"/>
    <cellStyle name="Обычный 6 2 6 6" xfId="18026"/>
    <cellStyle name="Обычный 6 2 7" xfId="1833"/>
    <cellStyle name="Обычный 6 2 7 2" xfId="6057"/>
    <cellStyle name="Обычный 6 2 7 2 2" xfId="14505"/>
    <cellStyle name="Обычный 6 2 7 2 2 2" xfId="31402"/>
    <cellStyle name="Обычный 6 2 7 2 3" xfId="22954"/>
    <cellStyle name="Обычный 6 2 7 3" xfId="10281"/>
    <cellStyle name="Обычный 6 2 7 3 2" xfId="27178"/>
    <cellStyle name="Обычный 6 2 7 4" xfId="18730"/>
    <cellStyle name="Обычный 6 2 8" xfId="3241"/>
    <cellStyle name="Обычный 6 2 8 2" xfId="7465"/>
    <cellStyle name="Обычный 6 2 8 2 2" xfId="15913"/>
    <cellStyle name="Обычный 6 2 8 2 2 2" xfId="32810"/>
    <cellStyle name="Обычный 6 2 8 2 3" xfId="24362"/>
    <cellStyle name="Обычный 6 2 8 3" xfId="11689"/>
    <cellStyle name="Обычный 6 2 8 3 2" xfId="28586"/>
    <cellStyle name="Обычный 6 2 8 4" xfId="20138"/>
    <cellStyle name="Обычный 6 2 9" xfId="4649"/>
    <cellStyle name="Обычный 6 2 9 2" xfId="13097"/>
    <cellStyle name="Обычный 6 2 9 2 2" xfId="29994"/>
    <cellStyle name="Обычный 6 2 9 3" xfId="21546"/>
    <cellStyle name="Обычный 6 3" xfId="360"/>
    <cellStyle name="Обычный 6 3 10" xfId="17330"/>
    <cellStyle name="Обычный 6 3 11" xfId="34227"/>
    <cellStyle name="Обычный 6 3 2" xfId="361"/>
    <cellStyle name="Обычный 6 3 2 10" xfId="34228"/>
    <cellStyle name="Обычный 6 3 2 2" xfId="362"/>
    <cellStyle name="Обычный 6 3 2 2 2" xfId="759"/>
    <cellStyle name="Обычный 6 3 2 2 2 2" xfId="1490"/>
    <cellStyle name="Обычный 6 3 2 2 2 2 2" xfId="2899"/>
    <cellStyle name="Обычный 6 3 2 2 2 2 2 2" xfId="7123"/>
    <cellStyle name="Обычный 6 3 2 2 2 2 2 2 2" xfId="15571"/>
    <cellStyle name="Обычный 6 3 2 2 2 2 2 2 2 2" xfId="32468"/>
    <cellStyle name="Обычный 6 3 2 2 2 2 2 2 3" xfId="24020"/>
    <cellStyle name="Обычный 6 3 2 2 2 2 2 3" xfId="11347"/>
    <cellStyle name="Обычный 6 3 2 2 2 2 2 3 2" xfId="28244"/>
    <cellStyle name="Обычный 6 3 2 2 2 2 2 4" xfId="19796"/>
    <cellStyle name="Обычный 6 3 2 2 2 2 3" xfId="4307"/>
    <cellStyle name="Обычный 6 3 2 2 2 2 3 2" xfId="8531"/>
    <cellStyle name="Обычный 6 3 2 2 2 2 3 2 2" xfId="16979"/>
    <cellStyle name="Обычный 6 3 2 2 2 2 3 2 2 2" xfId="33876"/>
    <cellStyle name="Обычный 6 3 2 2 2 2 3 2 3" xfId="25428"/>
    <cellStyle name="Обычный 6 3 2 2 2 2 3 3" xfId="12755"/>
    <cellStyle name="Обычный 6 3 2 2 2 2 3 3 2" xfId="29652"/>
    <cellStyle name="Обычный 6 3 2 2 2 2 3 4" xfId="21204"/>
    <cellStyle name="Обычный 6 3 2 2 2 2 4" xfId="5715"/>
    <cellStyle name="Обычный 6 3 2 2 2 2 4 2" xfId="14163"/>
    <cellStyle name="Обычный 6 3 2 2 2 2 4 2 2" xfId="31060"/>
    <cellStyle name="Обычный 6 3 2 2 2 2 4 3" xfId="22612"/>
    <cellStyle name="Обычный 6 3 2 2 2 2 5" xfId="9939"/>
    <cellStyle name="Обычный 6 3 2 2 2 2 5 2" xfId="26836"/>
    <cellStyle name="Обычный 6 3 2 2 2 2 6" xfId="18388"/>
    <cellStyle name="Обычный 6 3 2 2 2 3" xfId="2195"/>
    <cellStyle name="Обычный 6 3 2 2 2 3 2" xfId="6419"/>
    <cellStyle name="Обычный 6 3 2 2 2 3 2 2" xfId="14867"/>
    <cellStyle name="Обычный 6 3 2 2 2 3 2 2 2" xfId="31764"/>
    <cellStyle name="Обычный 6 3 2 2 2 3 2 3" xfId="23316"/>
    <cellStyle name="Обычный 6 3 2 2 2 3 3" xfId="10643"/>
    <cellStyle name="Обычный 6 3 2 2 2 3 3 2" xfId="27540"/>
    <cellStyle name="Обычный 6 3 2 2 2 3 4" xfId="19092"/>
    <cellStyle name="Обычный 6 3 2 2 2 4" xfId="3603"/>
    <cellStyle name="Обычный 6 3 2 2 2 4 2" xfId="7827"/>
    <cellStyle name="Обычный 6 3 2 2 2 4 2 2" xfId="16275"/>
    <cellStyle name="Обычный 6 3 2 2 2 4 2 2 2" xfId="33172"/>
    <cellStyle name="Обычный 6 3 2 2 2 4 2 3" xfId="24724"/>
    <cellStyle name="Обычный 6 3 2 2 2 4 3" xfId="12051"/>
    <cellStyle name="Обычный 6 3 2 2 2 4 3 2" xfId="28948"/>
    <cellStyle name="Обычный 6 3 2 2 2 4 4" xfId="20500"/>
    <cellStyle name="Обычный 6 3 2 2 2 5" xfId="5011"/>
    <cellStyle name="Обычный 6 3 2 2 2 5 2" xfId="13459"/>
    <cellStyle name="Обычный 6 3 2 2 2 5 2 2" xfId="30356"/>
    <cellStyle name="Обычный 6 3 2 2 2 5 3" xfId="21908"/>
    <cellStyle name="Обычный 6 3 2 2 2 6" xfId="9235"/>
    <cellStyle name="Обычный 6 3 2 2 2 6 2" xfId="26132"/>
    <cellStyle name="Обычный 6 3 2 2 2 7" xfId="17684"/>
    <cellStyle name="Обычный 6 3 2 2 2 8" xfId="34581"/>
    <cellStyle name="Обычный 6 3 2 2 3" xfId="1138"/>
    <cellStyle name="Обычный 6 3 2 2 3 2" xfId="2547"/>
    <cellStyle name="Обычный 6 3 2 2 3 2 2" xfId="6771"/>
    <cellStyle name="Обычный 6 3 2 2 3 2 2 2" xfId="15219"/>
    <cellStyle name="Обычный 6 3 2 2 3 2 2 2 2" xfId="32116"/>
    <cellStyle name="Обычный 6 3 2 2 3 2 2 3" xfId="23668"/>
    <cellStyle name="Обычный 6 3 2 2 3 2 3" xfId="10995"/>
    <cellStyle name="Обычный 6 3 2 2 3 2 3 2" xfId="27892"/>
    <cellStyle name="Обычный 6 3 2 2 3 2 4" xfId="19444"/>
    <cellStyle name="Обычный 6 3 2 2 3 3" xfId="3955"/>
    <cellStyle name="Обычный 6 3 2 2 3 3 2" xfId="8179"/>
    <cellStyle name="Обычный 6 3 2 2 3 3 2 2" xfId="16627"/>
    <cellStyle name="Обычный 6 3 2 2 3 3 2 2 2" xfId="33524"/>
    <cellStyle name="Обычный 6 3 2 2 3 3 2 3" xfId="25076"/>
    <cellStyle name="Обычный 6 3 2 2 3 3 3" xfId="12403"/>
    <cellStyle name="Обычный 6 3 2 2 3 3 3 2" xfId="29300"/>
    <cellStyle name="Обычный 6 3 2 2 3 3 4" xfId="20852"/>
    <cellStyle name="Обычный 6 3 2 2 3 4" xfId="5363"/>
    <cellStyle name="Обычный 6 3 2 2 3 4 2" xfId="13811"/>
    <cellStyle name="Обычный 6 3 2 2 3 4 2 2" xfId="30708"/>
    <cellStyle name="Обычный 6 3 2 2 3 4 3" xfId="22260"/>
    <cellStyle name="Обычный 6 3 2 2 3 5" xfId="9587"/>
    <cellStyle name="Обычный 6 3 2 2 3 5 2" xfId="26484"/>
    <cellStyle name="Обычный 6 3 2 2 3 6" xfId="18036"/>
    <cellStyle name="Обычный 6 3 2 2 4" xfId="1843"/>
    <cellStyle name="Обычный 6 3 2 2 4 2" xfId="6067"/>
    <cellStyle name="Обычный 6 3 2 2 4 2 2" xfId="14515"/>
    <cellStyle name="Обычный 6 3 2 2 4 2 2 2" xfId="31412"/>
    <cellStyle name="Обычный 6 3 2 2 4 2 3" xfId="22964"/>
    <cellStyle name="Обычный 6 3 2 2 4 3" xfId="10291"/>
    <cellStyle name="Обычный 6 3 2 2 4 3 2" xfId="27188"/>
    <cellStyle name="Обычный 6 3 2 2 4 4" xfId="18740"/>
    <cellStyle name="Обычный 6 3 2 2 5" xfId="3251"/>
    <cellStyle name="Обычный 6 3 2 2 5 2" xfId="7475"/>
    <cellStyle name="Обычный 6 3 2 2 5 2 2" xfId="15923"/>
    <cellStyle name="Обычный 6 3 2 2 5 2 2 2" xfId="32820"/>
    <cellStyle name="Обычный 6 3 2 2 5 2 3" xfId="24372"/>
    <cellStyle name="Обычный 6 3 2 2 5 3" xfId="11699"/>
    <cellStyle name="Обычный 6 3 2 2 5 3 2" xfId="28596"/>
    <cellStyle name="Обычный 6 3 2 2 5 4" xfId="20148"/>
    <cellStyle name="Обычный 6 3 2 2 6" xfId="4659"/>
    <cellStyle name="Обычный 6 3 2 2 6 2" xfId="13107"/>
    <cellStyle name="Обычный 6 3 2 2 6 2 2" xfId="30004"/>
    <cellStyle name="Обычный 6 3 2 2 6 3" xfId="21556"/>
    <cellStyle name="Обычный 6 3 2 2 7" xfId="8883"/>
    <cellStyle name="Обычный 6 3 2 2 7 2" xfId="25780"/>
    <cellStyle name="Обычный 6 3 2 2 8" xfId="17332"/>
    <cellStyle name="Обычный 6 3 2 2 9" xfId="34229"/>
    <cellStyle name="Обычный 6 3 2 3" xfId="758"/>
    <cellStyle name="Обычный 6 3 2 3 2" xfId="1489"/>
    <cellStyle name="Обычный 6 3 2 3 2 2" xfId="2898"/>
    <cellStyle name="Обычный 6 3 2 3 2 2 2" xfId="7122"/>
    <cellStyle name="Обычный 6 3 2 3 2 2 2 2" xfId="15570"/>
    <cellStyle name="Обычный 6 3 2 3 2 2 2 2 2" xfId="32467"/>
    <cellStyle name="Обычный 6 3 2 3 2 2 2 3" xfId="24019"/>
    <cellStyle name="Обычный 6 3 2 3 2 2 3" xfId="11346"/>
    <cellStyle name="Обычный 6 3 2 3 2 2 3 2" xfId="28243"/>
    <cellStyle name="Обычный 6 3 2 3 2 2 4" xfId="19795"/>
    <cellStyle name="Обычный 6 3 2 3 2 3" xfId="4306"/>
    <cellStyle name="Обычный 6 3 2 3 2 3 2" xfId="8530"/>
    <cellStyle name="Обычный 6 3 2 3 2 3 2 2" xfId="16978"/>
    <cellStyle name="Обычный 6 3 2 3 2 3 2 2 2" xfId="33875"/>
    <cellStyle name="Обычный 6 3 2 3 2 3 2 3" xfId="25427"/>
    <cellStyle name="Обычный 6 3 2 3 2 3 3" xfId="12754"/>
    <cellStyle name="Обычный 6 3 2 3 2 3 3 2" xfId="29651"/>
    <cellStyle name="Обычный 6 3 2 3 2 3 4" xfId="21203"/>
    <cellStyle name="Обычный 6 3 2 3 2 4" xfId="5714"/>
    <cellStyle name="Обычный 6 3 2 3 2 4 2" xfId="14162"/>
    <cellStyle name="Обычный 6 3 2 3 2 4 2 2" xfId="31059"/>
    <cellStyle name="Обычный 6 3 2 3 2 4 3" xfId="22611"/>
    <cellStyle name="Обычный 6 3 2 3 2 5" xfId="9938"/>
    <cellStyle name="Обычный 6 3 2 3 2 5 2" xfId="26835"/>
    <cellStyle name="Обычный 6 3 2 3 2 6" xfId="18387"/>
    <cellStyle name="Обычный 6 3 2 3 3" xfId="2194"/>
    <cellStyle name="Обычный 6 3 2 3 3 2" xfId="6418"/>
    <cellStyle name="Обычный 6 3 2 3 3 2 2" xfId="14866"/>
    <cellStyle name="Обычный 6 3 2 3 3 2 2 2" xfId="31763"/>
    <cellStyle name="Обычный 6 3 2 3 3 2 3" xfId="23315"/>
    <cellStyle name="Обычный 6 3 2 3 3 3" xfId="10642"/>
    <cellStyle name="Обычный 6 3 2 3 3 3 2" xfId="27539"/>
    <cellStyle name="Обычный 6 3 2 3 3 4" xfId="19091"/>
    <cellStyle name="Обычный 6 3 2 3 4" xfId="3602"/>
    <cellStyle name="Обычный 6 3 2 3 4 2" xfId="7826"/>
    <cellStyle name="Обычный 6 3 2 3 4 2 2" xfId="16274"/>
    <cellStyle name="Обычный 6 3 2 3 4 2 2 2" xfId="33171"/>
    <cellStyle name="Обычный 6 3 2 3 4 2 3" xfId="24723"/>
    <cellStyle name="Обычный 6 3 2 3 4 3" xfId="12050"/>
    <cellStyle name="Обычный 6 3 2 3 4 3 2" xfId="28947"/>
    <cellStyle name="Обычный 6 3 2 3 4 4" xfId="20499"/>
    <cellStyle name="Обычный 6 3 2 3 5" xfId="5010"/>
    <cellStyle name="Обычный 6 3 2 3 5 2" xfId="13458"/>
    <cellStyle name="Обычный 6 3 2 3 5 2 2" xfId="30355"/>
    <cellStyle name="Обычный 6 3 2 3 5 3" xfId="21907"/>
    <cellStyle name="Обычный 6 3 2 3 6" xfId="9234"/>
    <cellStyle name="Обычный 6 3 2 3 6 2" xfId="26131"/>
    <cellStyle name="Обычный 6 3 2 3 7" xfId="17683"/>
    <cellStyle name="Обычный 6 3 2 3 8" xfId="34580"/>
    <cellStyle name="Обычный 6 3 2 4" xfId="1137"/>
    <cellStyle name="Обычный 6 3 2 4 2" xfId="2546"/>
    <cellStyle name="Обычный 6 3 2 4 2 2" xfId="6770"/>
    <cellStyle name="Обычный 6 3 2 4 2 2 2" xfId="15218"/>
    <cellStyle name="Обычный 6 3 2 4 2 2 2 2" xfId="32115"/>
    <cellStyle name="Обычный 6 3 2 4 2 2 3" xfId="23667"/>
    <cellStyle name="Обычный 6 3 2 4 2 3" xfId="10994"/>
    <cellStyle name="Обычный 6 3 2 4 2 3 2" xfId="27891"/>
    <cellStyle name="Обычный 6 3 2 4 2 4" xfId="19443"/>
    <cellStyle name="Обычный 6 3 2 4 3" xfId="3954"/>
    <cellStyle name="Обычный 6 3 2 4 3 2" xfId="8178"/>
    <cellStyle name="Обычный 6 3 2 4 3 2 2" xfId="16626"/>
    <cellStyle name="Обычный 6 3 2 4 3 2 2 2" xfId="33523"/>
    <cellStyle name="Обычный 6 3 2 4 3 2 3" xfId="25075"/>
    <cellStyle name="Обычный 6 3 2 4 3 3" xfId="12402"/>
    <cellStyle name="Обычный 6 3 2 4 3 3 2" xfId="29299"/>
    <cellStyle name="Обычный 6 3 2 4 3 4" xfId="20851"/>
    <cellStyle name="Обычный 6 3 2 4 4" xfId="5362"/>
    <cellStyle name="Обычный 6 3 2 4 4 2" xfId="13810"/>
    <cellStyle name="Обычный 6 3 2 4 4 2 2" xfId="30707"/>
    <cellStyle name="Обычный 6 3 2 4 4 3" xfId="22259"/>
    <cellStyle name="Обычный 6 3 2 4 5" xfId="9586"/>
    <cellStyle name="Обычный 6 3 2 4 5 2" xfId="26483"/>
    <cellStyle name="Обычный 6 3 2 4 6" xfId="18035"/>
    <cellStyle name="Обычный 6 3 2 5" xfId="1842"/>
    <cellStyle name="Обычный 6 3 2 5 2" xfId="6066"/>
    <cellStyle name="Обычный 6 3 2 5 2 2" xfId="14514"/>
    <cellStyle name="Обычный 6 3 2 5 2 2 2" xfId="31411"/>
    <cellStyle name="Обычный 6 3 2 5 2 3" xfId="22963"/>
    <cellStyle name="Обычный 6 3 2 5 3" xfId="10290"/>
    <cellStyle name="Обычный 6 3 2 5 3 2" xfId="27187"/>
    <cellStyle name="Обычный 6 3 2 5 4" xfId="18739"/>
    <cellStyle name="Обычный 6 3 2 6" xfId="3250"/>
    <cellStyle name="Обычный 6 3 2 6 2" xfId="7474"/>
    <cellStyle name="Обычный 6 3 2 6 2 2" xfId="15922"/>
    <cellStyle name="Обычный 6 3 2 6 2 2 2" xfId="32819"/>
    <cellStyle name="Обычный 6 3 2 6 2 3" xfId="24371"/>
    <cellStyle name="Обычный 6 3 2 6 3" xfId="11698"/>
    <cellStyle name="Обычный 6 3 2 6 3 2" xfId="28595"/>
    <cellStyle name="Обычный 6 3 2 6 4" xfId="20147"/>
    <cellStyle name="Обычный 6 3 2 7" xfId="4658"/>
    <cellStyle name="Обычный 6 3 2 7 2" xfId="13106"/>
    <cellStyle name="Обычный 6 3 2 7 2 2" xfId="30003"/>
    <cellStyle name="Обычный 6 3 2 7 3" xfId="21555"/>
    <cellStyle name="Обычный 6 3 2 8" xfId="8882"/>
    <cellStyle name="Обычный 6 3 2 8 2" xfId="25779"/>
    <cellStyle name="Обычный 6 3 2 9" xfId="17331"/>
    <cellStyle name="Обычный 6 3 3" xfId="363"/>
    <cellStyle name="Обычный 6 3 3 2" xfId="760"/>
    <cellStyle name="Обычный 6 3 3 2 2" xfId="1491"/>
    <cellStyle name="Обычный 6 3 3 2 2 2" xfId="2900"/>
    <cellStyle name="Обычный 6 3 3 2 2 2 2" xfId="7124"/>
    <cellStyle name="Обычный 6 3 3 2 2 2 2 2" xfId="15572"/>
    <cellStyle name="Обычный 6 3 3 2 2 2 2 2 2" xfId="32469"/>
    <cellStyle name="Обычный 6 3 3 2 2 2 2 3" xfId="24021"/>
    <cellStyle name="Обычный 6 3 3 2 2 2 3" xfId="11348"/>
    <cellStyle name="Обычный 6 3 3 2 2 2 3 2" xfId="28245"/>
    <cellStyle name="Обычный 6 3 3 2 2 2 4" xfId="19797"/>
    <cellStyle name="Обычный 6 3 3 2 2 3" xfId="4308"/>
    <cellStyle name="Обычный 6 3 3 2 2 3 2" xfId="8532"/>
    <cellStyle name="Обычный 6 3 3 2 2 3 2 2" xfId="16980"/>
    <cellStyle name="Обычный 6 3 3 2 2 3 2 2 2" xfId="33877"/>
    <cellStyle name="Обычный 6 3 3 2 2 3 2 3" xfId="25429"/>
    <cellStyle name="Обычный 6 3 3 2 2 3 3" xfId="12756"/>
    <cellStyle name="Обычный 6 3 3 2 2 3 3 2" xfId="29653"/>
    <cellStyle name="Обычный 6 3 3 2 2 3 4" xfId="21205"/>
    <cellStyle name="Обычный 6 3 3 2 2 4" xfId="5716"/>
    <cellStyle name="Обычный 6 3 3 2 2 4 2" xfId="14164"/>
    <cellStyle name="Обычный 6 3 3 2 2 4 2 2" xfId="31061"/>
    <cellStyle name="Обычный 6 3 3 2 2 4 3" xfId="22613"/>
    <cellStyle name="Обычный 6 3 3 2 2 5" xfId="9940"/>
    <cellStyle name="Обычный 6 3 3 2 2 5 2" xfId="26837"/>
    <cellStyle name="Обычный 6 3 3 2 2 6" xfId="18389"/>
    <cellStyle name="Обычный 6 3 3 2 3" xfId="2196"/>
    <cellStyle name="Обычный 6 3 3 2 3 2" xfId="6420"/>
    <cellStyle name="Обычный 6 3 3 2 3 2 2" xfId="14868"/>
    <cellStyle name="Обычный 6 3 3 2 3 2 2 2" xfId="31765"/>
    <cellStyle name="Обычный 6 3 3 2 3 2 3" xfId="23317"/>
    <cellStyle name="Обычный 6 3 3 2 3 3" xfId="10644"/>
    <cellStyle name="Обычный 6 3 3 2 3 3 2" xfId="27541"/>
    <cellStyle name="Обычный 6 3 3 2 3 4" xfId="19093"/>
    <cellStyle name="Обычный 6 3 3 2 4" xfId="3604"/>
    <cellStyle name="Обычный 6 3 3 2 4 2" xfId="7828"/>
    <cellStyle name="Обычный 6 3 3 2 4 2 2" xfId="16276"/>
    <cellStyle name="Обычный 6 3 3 2 4 2 2 2" xfId="33173"/>
    <cellStyle name="Обычный 6 3 3 2 4 2 3" xfId="24725"/>
    <cellStyle name="Обычный 6 3 3 2 4 3" xfId="12052"/>
    <cellStyle name="Обычный 6 3 3 2 4 3 2" xfId="28949"/>
    <cellStyle name="Обычный 6 3 3 2 4 4" xfId="20501"/>
    <cellStyle name="Обычный 6 3 3 2 5" xfId="5012"/>
    <cellStyle name="Обычный 6 3 3 2 5 2" xfId="13460"/>
    <cellStyle name="Обычный 6 3 3 2 5 2 2" xfId="30357"/>
    <cellStyle name="Обычный 6 3 3 2 5 3" xfId="21909"/>
    <cellStyle name="Обычный 6 3 3 2 6" xfId="9236"/>
    <cellStyle name="Обычный 6 3 3 2 6 2" xfId="26133"/>
    <cellStyle name="Обычный 6 3 3 2 7" xfId="17685"/>
    <cellStyle name="Обычный 6 3 3 2 8" xfId="34582"/>
    <cellStyle name="Обычный 6 3 3 3" xfId="1139"/>
    <cellStyle name="Обычный 6 3 3 3 2" xfId="2548"/>
    <cellStyle name="Обычный 6 3 3 3 2 2" xfId="6772"/>
    <cellStyle name="Обычный 6 3 3 3 2 2 2" xfId="15220"/>
    <cellStyle name="Обычный 6 3 3 3 2 2 2 2" xfId="32117"/>
    <cellStyle name="Обычный 6 3 3 3 2 2 3" xfId="23669"/>
    <cellStyle name="Обычный 6 3 3 3 2 3" xfId="10996"/>
    <cellStyle name="Обычный 6 3 3 3 2 3 2" xfId="27893"/>
    <cellStyle name="Обычный 6 3 3 3 2 4" xfId="19445"/>
    <cellStyle name="Обычный 6 3 3 3 3" xfId="3956"/>
    <cellStyle name="Обычный 6 3 3 3 3 2" xfId="8180"/>
    <cellStyle name="Обычный 6 3 3 3 3 2 2" xfId="16628"/>
    <cellStyle name="Обычный 6 3 3 3 3 2 2 2" xfId="33525"/>
    <cellStyle name="Обычный 6 3 3 3 3 2 3" xfId="25077"/>
    <cellStyle name="Обычный 6 3 3 3 3 3" xfId="12404"/>
    <cellStyle name="Обычный 6 3 3 3 3 3 2" xfId="29301"/>
    <cellStyle name="Обычный 6 3 3 3 3 4" xfId="20853"/>
    <cellStyle name="Обычный 6 3 3 3 4" xfId="5364"/>
    <cellStyle name="Обычный 6 3 3 3 4 2" xfId="13812"/>
    <cellStyle name="Обычный 6 3 3 3 4 2 2" xfId="30709"/>
    <cellStyle name="Обычный 6 3 3 3 4 3" xfId="22261"/>
    <cellStyle name="Обычный 6 3 3 3 5" xfId="9588"/>
    <cellStyle name="Обычный 6 3 3 3 5 2" xfId="26485"/>
    <cellStyle name="Обычный 6 3 3 3 6" xfId="18037"/>
    <cellStyle name="Обычный 6 3 3 4" xfId="1844"/>
    <cellStyle name="Обычный 6 3 3 4 2" xfId="6068"/>
    <cellStyle name="Обычный 6 3 3 4 2 2" xfId="14516"/>
    <cellStyle name="Обычный 6 3 3 4 2 2 2" xfId="31413"/>
    <cellStyle name="Обычный 6 3 3 4 2 3" xfId="22965"/>
    <cellStyle name="Обычный 6 3 3 4 3" xfId="10292"/>
    <cellStyle name="Обычный 6 3 3 4 3 2" xfId="27189"/>
    <cellStyle name="Обычный 6 3 3 4 4" xfId="18741"/>
    <cellStyle name="Обычный 6 3 3 5" xfId="3252"/>
    <cellStyle name="Обычный 6 3 3 5 2" xfId="7476"/>
    <cellStyle name="Обычный 6 3 3 5 2 2" xfId="15924"/>
    <cellStyle name="Обычный 6 3 3 5 2 2 2" xfId="32821"/>
    <cellStyle name="Обычный 6 3 3 5 2 3" xfId="24373"/>
    <cellStyle name="Обычный 6 3 3 5 3" xfId="11700"/>
    <cellStyle name="Обычный 6 3 3 5 3 2" xfId="28597"/>
    <cellStyle name="Обычный 6 3 3 5 4" xfId="20149"/>
    <cellStyle name="Обычный 6 3 3 6" xfId="4660"/>
    <cellStyle name="Обычный 6 3 3 6 2" xfId="13108"/>
    <cellStyle name="Обычный 6 3 3 6 2 2" xfId="30005"/>
    <cellStyle name="Обычный 6 3 3 6 3" xfId="21557"/>
    <cellStyle name="Обычный 6 3 3 7" xfId="8884"/>
    <cellStyle name="Обычный 6 3 3 7 2" xfId="25781"/>
    <cellStyle name="Обычный 6 3 3 8" xfId="17333"/>
    <cellStyle name="Обычный 6 3 3 9" xfId="34230"/>
    <cellStyle name="Обычный 6 3 4" xfId="757"/>
    <cellStyle name="Обычный 6 3 4 2" xfId="1488"/>
    <cellStyle name="Обычный 6 3 4 2 2" xfId="2897"/>
    <cellStyle name="Обычный 6 3 4 2 2 2" xfId="7121"/>
    <cellStyle name="Обычный 6 3 4 2 2 2 2" xfId="15569"/>
    <cellStyle name="Обычный 6 3 4 2 2 2 2 2" xfId="32466"/>
    <cellStyle name="Обычный 6 3 4 2 2 2 3" xfId="24018"/>
    <cellStyle name="Обычный 6 3 4 2 2 3" xfId="11345"/>
    <cellStyle name="Обычный 6 3 4 2 2 3 2" xfId="28242"/>
    <cellStyle name="Обычный 6 3 4 2 2 4" xfId="19794"/>
    <cellStyle name="Обычный 6 3 4 2 3" xfId="4305"/>
    <cellStyle name="Обычный 6 3 4 2 3 2" xfId="8529"/>
    <cellStyle name="Обычный 6 3 4 2 3 2 2" xfId="16977"/>
    <cellStyle name="Обычный 6 3 4 2 3 2 2 2" xfId="33874"/>
    <cellStyle name="Обычный 6 3 4 2 3 2 3" xfId="25426"/>
    <cellStyle name="Обычный 6 3 4 2 3 3" xfId="12753"/>
    <cellStyle name="Обычный 6 3 4 2 3 3 2" xfId="29650"/>
    <cellStyle name="Обычный 6 3 4 2 3 4" xfId="21202"/>
    <cellStyle name="Обычный 6 3 4 2 4" xfId="5713"/>
    <cellStyle name="Обычный 6 3 4 2 4 2" xfId="14161"/>
    <cellStyle name="Обычный 6 3 4 2 4 2 2" xfId="31058"/>
    <cellStyle name="Обычный 6 3 4 2 4 3" xfId="22610"/>
    <cellStyle name="Обычный 6 3 4 2 5" xfId="9937"/>
    <cellStyle name="Обычный 6 3 4 2 5 2" xfId="26834"/>
    <cellStyle name="Обычный 6 3 4 2 6" xfId="18386"/>
    <cellStyle name="Обычный 6 3 4 3" xfId="2193"/>
    <cellStyle name="Обычный 6 3 4 3 2" xfId="6417"/>
    <cellStyle name="Обычный 6 3 4 3 2 2" xfId="14865"/>
    <cellStyle name="Обычный 6 3 4 3 2 2 2" xfId="31762"/>
    <cellStyle name="Обычный 6 3 4 3 2 3" xfId="23314"/>
    <cellStyle name="Обычный 6 3 4 3 3" xfId="10641"/>
    <cellStyle name="Обычный 6 3 4 3 3 2" xfId="27538"/>
    <cellStyle name="Обычный 6 3 4 3 4" xfId="19090"/>
    <cellStyle name="Обычный 6 3 4 4" xfId="3601"/>
    <cellStyle name="Обычный 6 3 4 4 2" xfId="7825"/>
    <cellStyle name="Обычный 6 3 4 4 2 2" xfId="16273"/>
    <cellStyle name="Обычный 6 3 4 4 2 2 2" xfId="33170"/>
    <cellStyle name="Обычный 6 3 4 4 2 3" xfId="24722"/>
    <cellStyle name="Обычный 6 3 4 4 3" xfId="12049"/>
    <cellStyle name="Обычный 6 3 4 4 3 2" xfId="28946"/>
    <cellStyle name="Обычный 6 3 4 4 4" xfId="20498"/>
    <cellStyle name="Обычный 6 3 4 5" xfId="5009"/>
    <cellStyle name="Обычный 6 3 4 5 2" xfId="13457"/>
    <cellStyle name="Обычный 6 3 4 5 2 2" xfId="30354"/>
    <cellStyle name="Обычный 6 3 4 5 3" xfId="21906"/>
    <cellStyle name="Обычный 6 3 4 6" xfId="9233"/>
    <cellStyle name="Обычный 6 3 4 6 2" xfId="26130"/>
    <cellStyle name="Обычный 6 3 4 7" xfId="17682"/>
    <cellStyle name="Обычный 6 3 4 8" xfId="34579"/>
    <cellStyle name="Обычный 6 3 5" xfId="1136"/>
    <cellStyle name="Обычный 6 3 5 2" xfId="2545"/>
    <cellStyle name="Обычный 6 3 5 2 2" xfId="6769"/>
    <cellStyle name="Обычный 6 3 5 2 2 2" xfId="15217"/>
    <cellStyle name="Обычный 6 3 5 2 2 2 2" xfId="32114"/>
    <cellStyle name="Обычный 6 3 5 2 2 3" xfId="23666"/>
    <cellStyle name="Обычный 6 3 5 2 3" xfId="10993"/>
    <cellStyle name="Обычный 6 3 5 2 3 2" xfId="27890"/>
    <cellStyle name="Обычный 6 3 5 2 4" xfId="19442"/>
    <cellStyle name="Обычный 6 3 5 3" xfId="3953"/>
    <cellStyle name="Обычный 6 3 5 3 2" xfId="8177"/>
    <cellStyle name="Обычный 6 3 5 3 2 2" xfId="16625"/>
    <cellStyle name="Обычный 6 3 5 3 2 2 2" xfId="33522"/>
    <cellStyle name="Обычный 6 3 5 3 2 3" xfId="25074"/>
    <cellStyle name="Обычный 6 3 5 3 3" xfId="12401"/>
    <cellStyle name="Обычный 6 3 5 3 3 2" xfId="29298"/>
    <cellStyle name="Обычный 6 3 5 3 4" xfId="20850"/>
    <cellStyle name="Обычный 6 3 5 4" xfId="5361"/>
    <cellStyle name="Обычный 6 3 5 4 2" xfId="13809"/>
    <cellStyle name="Обычный 6 3 5 4 2 2" xfId="30706"/>
    <cellStyle name="Обычный 6 3 5 4 3" xfId="22258"/>
    <cellStyle name="Обычный 6 3 5 5" xfId="9585"/>
    <cellStyle name="Обычный 6 3 5 5 2" xfId="26482"/>
    <cellStyle name="Обычный 6 3 5 6" xfId="18034"/>
    <cellStyle name="Обычный 6 3 6" xfId="1841"/>
    <cellStyle name="Обычный 6 3 6 2" xfId="6065"/>
    <cellStyle name="Обычный 6 3 6 2 2" xfId="14513"/>
    <cellStyle name="Обычный 6 3 6 2 2 2" xfId="31410"/>
    <cellStyle name="Обычный 6 3 6 2 3" xfId="22962"/>
    <cellStyle name="Обычный 6 3 6 3" xfId="10289"/>
    <cellStyle name="Обычный 6 3 6 3 2" xfId="27186"/>
    <cellStyle name="Обычный 6 3 6 4" xfId="18738"/>
    <cellStyle name="Обычный 6 3 7" xfId="3249"/>
    <cellStyle name="Обычный 6 3 7 2" xfId="7473"/>
    <cellStyle name="Обычный 6 3 7 2 2" xfId="15921"/>
    <cellStyle name="Обычный 6 3 7 2 2 2" xfId="32818"/>
    <cellStyle name="Обычный 6 3 7 2 3" xfId="24370"/>
    <cellStyle name="Обычный 6 3 7 3" xfId="11697"/>
    <cellStyle name="Обычный 6 3 7 3 2" xfId="28594"/>
    <cellStyle name="Обычный 6 3 7 4" xfId="20146"/>
    <cellStyle name="Обычный 6 3 8" xfId="4657"/>
    <cellStyle name="Обычный 6 3 8 2" xfId="13105"/>
    <cellStyle name="Обычный 6 3 8 2 2" xfId="30002"/>
    <cellStyle name="Обычный 6 3 8 3" xfId="21554"/>
    <cellStyle name="Обычный 6 3 9" xfId="8881"/>
    <cellStyle name="Обычный 6 3 9 2" xfId="25778"/>
    <cellStyle name="Обычный 6 4" xfId="364"/>
    <cellStyle name="Обычный 6 4 10" xfId="34231"/>
    <cellStyle name="Обычный 6 4 2" xfId="365"/>
    <cellStyle name="Обычный 6 4 2 2" xfId="762"/>
    <cellStyle name="Обычный 6 4 2 2 2" xfId="1493"/>
    <cellStyle name="Обычный 6 4 2 2 2 2" xfId="2902"/>
    <cellStyle name="Обычный 6 4 2 2 2 2 2" xfId="7126"/>
    <cellStyle name="Обычный 6 4 2 2 2 2 2 2" xfId="15574"/>
    <cellStyle name="Обычный 6 4 2 2 2 2 2 2 2" xfId="32471"/>
    <cellStyle name="Обычный 6 4 2 2 2 2 2 3" xfId="24023"/>
    <cellStyle name="Обычный 6 4 2 2 2 2 3" xfId="11350"/>
    <cellStyle name="Обычный 6 4 2 2 2 2 3 2" xfId="28247"/>
    <cellStyle name="Обычный 6 4 2 2 2 2 4" xfId="19799"/>
    <cellStyle name="Обычный 6 4 2 2 2 3" xfId="4310"/>
    <cellStyle name="Обычный 6 4 2 2 2 3 2" xfId="8534"/>
    <cellStyle name="Обычный 6 4 2 2 2 3 2 2" xfId="16982"/>
    <cellStyle name="Обычный 6 4 2 2 2 3 2 2 2" xfId="33879"/>
    <cellStyle name="Обычный 6 4 2 2 2 3 2 3" xfId="25431"/>
    <cellStyle name="Обычный 6 4 2 2 2 3 3" xfId="12758"/>
    <cellStyle name="Обычный 6 4 2 2 2 3 3 2" xfId="29655"/>
    <cellStyle name="Обычный 6 4 2 2 2 3 4" xfId="21207"/>
    <cellStyle name="Обычный 6 4 2 2 2 4" xfId="5718"/>
    <cellStyle name="Обычный 6 4 2 2 2 4 2" xfId="14166"/>
    <cellStyle name="Обычный 6 4 2 2 2 4 2 2" xfId="31063"/>
    <cellStyle name="Обычный 6 4 2 2 2 4 3" xfId="22615"/>
    <cellStyle name="Обычный 6 4 2 2 2 5" xfId="9942"/>
    <cellStyle name="Обычный 6 4 2 2 2 5 2" xfId="26839"/>
    <cellStyle name="Обычный 6 4 2 2 2 6" xfId="18391"/>
    <cellStyle name="Обычный 6 4 2 2 3" xfId="2198"/>
    <cellStyle name="Обычный 6 4 2 2 3 2" xfId="6422"/>
    <cellStyle name="Обычный 6 4 2 2 3 2 2" xfId="14870"/>
    <cellStyle name="Обычный 6 4 2 2 3 2 2 2" xfId="31767"/>
    <cellStyle name="Обычный 6 4 2 2 3 2 3" xfId="23319"/>
    <cellStyle name="Обычный 6 4 2 2 3 3" xfId="10646"/>
    <cellStyle name="Обычный 6 4 2 2 3 3 2" xfId="27543"/>
    <cellStyle name="Обычный 6 4 2 2 3 4" xfId="19095"/>
    <cellStyle name="Обычный 6 4 2 2 4" xfId="3606"/>
    <cellStyle name="Обычный 6 4 2 2 4 2" xfId="7830"/>
    <cellStyle name="Обычный 6 4 2 2 4 2 2" xfId="16278"/>
    <cellStyle name="Обычный 6 4 2 2 4 2 2 2" xfId="33175"/>
    <cellStyle name="Обычный 6 4 2 2 4 2 3" xfId="24727"/>
    <cellStyle name="Обычный 6 4 2 2 4 3" xfId="12054"/>
    <cellStyle name="Обычный 6 4 2 2 4 3 2" xfId="28951"/>
    <cellStyle name="Обычный 6 4 2 2 4 4" xfId="20503"/>
    <cellStyle name="Обычный 6 4 2 2 5" xfId="5014"/>
    <cellStyle name="Обычный 6 4 2 2 5 2" xfId="13462"/>
    <cellStyle name="Обычный 6 4 2 2 5 2 2" xfId="30359"/>
    <cellStyle name="Обычный 6 4 2 2 5 3" xfId="21911"/>
    <cellStyle name="Обычный 6 4 2 2 6" xfId="9238"/>
    <cellStyle name="Обычный 6 4 2 2 6 2" xfId="26135"/>
    <cellStyle name="Обычный 6 4 2 2 7" xfId="17687"/>
    <cellStyle name="Обычный 6 4 2 2 8" xfId="34584"/>
    <cellStyle name="Обычный 6 4 2 3" xfId="1141"/>
    <cellStyle name="Обычный 6 4 2 3 2" xfId="2550"/>
    <cellStyle name="Обычный 6 4 2 3 2 2" xfId="6774"/>
    <cellStyle name="Обычный 6 4 2 3 2 2 2" xfId="15222"/>
    <cellStyle name="Обычный 6 4 2 3 2 2 2 2" xfId="32119"/>
    <cellStyle name="Обычный 6 4 2 3 2 2 3" xfId="23671"/>
    <cellStyle name="Обычный 6 4 2 3 2 3" xfId="10998"/>
    <cellStyle name="Обычный 6 4 2 3 2 3 2" xfId="27895"/>
    <cellStyle name="Обычный 6 4 2 3 2 4" xfId="19447"/>
    <cellStyle name="Обычный 6 4 2 3 3" xfId="3958"/>
    <cellStyle name="Обычный 6 4 2 3 3 2" xfId="8182"/>
    <cellStyle name="Обычный 6 4 2 3 3 2 2" xfId="16630"/>
    <cellStyle name="Обычный 6 4 2 3 3 2 2 2" xfId="33527"/>
    <cellStyle name="Обычный 6 4 2 3 3 2 3" xfId="25079"/>
    <cellStyle name="Обычный 6 4 2 3 3 3" xfId="12406"/>
    <cellStyle name="Обычный 6 4 2 3 3 3 2" xfId="29303"/>
    <cellStyle name="Обычный 6 4 2 3 3 4" xfId="20855"/>
    <cellStyle name="Обычный 6 4 2 3 4" xfId="5366"/>
    <cellStyle name="Обычный 6 4 2 3 4 2" xfId="13814"/>
    <cellStyle name="Обычный 6 4 2 3 4 2 2" xfId="30711"/>
    <cellStyle name="Обычный 6 4 2 3 4 3" xfId="22263"/>
    <cellStyle name="Обычный 6 4 2 3 5" xfId="9590"/>
    <cellStyle name="Обычный 6 4 2 3 5 2" xfId="26487"/>
    <cellStyle name="Обычный 6 4 2 3 6" xfId="18039"/>
    <cellStyle name="Обычный 6 4 2 4" xfId="1846"/>
    <cellStyle name="Обычный 6 4 2 4 2" xfId="6070"/>
    <cellStyle name="Обычный 6 4 2 4 2 2" xfId="14518"/>
    <cellStyle name="Обычный 6 4 2 4 2 2 2" xfId="31415"/>
    <cellStyle name="Обычный 6 4 2 4 2 3" xfId="22967"/>
    <cellStyle name="Обычный 6 4 2 4 3" xfId="10294"/>
    <cellStyle name="Обычный 6 4 2 4 3 2" xfId="27191"/>
    <cellStyle name="Обычный 6 4 2 4 4" xfId="18743"/>
    <cellStyle name="Обычный 6 4 2 5" xfId="3254"/>
    <cellStyle name="Обычный 6 4 2 5 2" xfId="7478"/>
    <cellStyle name="Обычный 6 4 2 5 2 2" xfId="15926"/>
    <cellStyle name="Обычный 6 4 2 5 2 2 2" xfId="32823"/>
    <cellStyle name="Обычный 6 4 2 5 2 3" xfId="24375"/>
    <cellStyle name="Обычный 6 4 2 5 3" xfId="11702"/>
    <cellStyle name="Обычный 6 4 2 5 3 2" xfId="28599"/>
    <cellStyle name="Обычный 6 4 2 5 4" xfId="20151"/>
    <cellStyle name="Обычный 6 4 2 6" xfId="4662"/>
    <cellStyle name="Обычный 6 4 2 6 2" xfId="13110"/>
    <cellStyle name="Обычный 6 4 2 6 2 2" xfId="30007"/>
    <cellStyle name="Обычный 6 4 2 6 3" xfId="21559"/>
    <cellStyle name="Обычный 6 4 2 7" xfId="8886"/>
    <cellStyle name="Обычный 6 4 2 7 2" xfId="25783"/>
    <cellStyle name="Обычный 6 4 2 8" xfId="17335"/>
    <cellStyle name="Обычный 6 4 2 9" xfId="34232"/>
    <cellStyle name="Обычный 6 4 3" xfId="761"/>
    <cellStyle name="Обычный 6 4 3 2" xfId="1492"/>
    <cellStyle name="Обычный 6 4 3 2 2" xfId="2901"/>
    <cellStyle name="Обычный 6 4 3 2 2 2" xfId="7125"/>
    <cellStyle name="Обычный 6 4 3 2 2 2 2" xfId="15573"/>
    <cellStyle name="Обычный 6 4 3 2 2 2 2 2" xfId="32470"/>
    <cellStyle name="Обычный 6 4 3 2 2 2 3" xfId="24022"/>
    <cellStyle name="Обычный 6 4 3 2 2 3" xfId="11349"/>
    <cellStyle name="Обычный 6 4 3 2 2 3 2" xfId="28246"/>
    <cellStyle name="Обычный 6 4 3 2 2 4" xfId="19798"/>
    <cellStyle name="Обычный 6 4 3 2 3" xfId="4309"/>
    <cellStyle name="Обычный 6 4 3 2 3 2" xfId="8533"/>
    <cellStyle name="Обычный 6 4 3 2 3 2 2" xfId="16981"/>
    <cellStyle name="Обычный 6 4 3 2 3 2 2 2" xfId="33878"/>
    <cellStyle name="Обычный 6 4 3 2 3 2 3" xfId="25430"/>
    <cellStyle name="Обычный 6 4 3 2 3 3" xfId="12757"/>
    <cellStyle name="Обычный 6 4 3 2 3 3 2" xfId="29654"/>
    <cellStyle name="Обычный 6 4 3 2 3 4" xfId="21206"/>
    <cellStyle name="Обычный 6 4 3 2 4" xfId="5717"/>
    <cellStyle name="Обычный 6 4 3 2 4 2" xfId="14165"/>
    <cellStyle name="Обычный 6 4 3 2 4 2 2" xfId="31062"/>
    <cellStyle name="Обычный 6 4 3 2 4 3" xfId="22614"/>
    <cellStyle name="Обычный 6 4 3 2 5" xfId="9941"/>
    <cellStyle name="Обычный 6 4 3 2 5 2" xfId="26838"/>
    <cellStyle name="Обычный 6 4 3 2 6" xfId="18390"/>
    <cellStyle name="Обычный 6 4 3 3" xfId="2197"/>
    <cellStyle name="Обычный 6 4 3 3 2" xfId="6421"/>
    <cellStyle name="Обычный 6 4 3 3 2 2" xfId="14869"/>
    <cellStyle name="Обычный 6 4 3 3 2 2 2" xfId="31766"/>
    <cellStyle name="Обычный 6 4 3 3 2 3" xfId="23318"/>
    <cellStyle name="Обычный 6 4 3 3 3" xfId="10645"/>
    <cellStyle name="Обычный 6 4 3 3 3 2" xfId="27542"/>
    <cellStyle name="Обычный 6 4 3 3 4" xfId="19094"/>
    <cellStyle name="Обычный 6 4 3 4" xfId="3605"/>
    <cellStyle name="Обычный 6 4 3 4 2" xfId="7829"/>
    <cellStyle name="Обычный 6 4 3 4 2 2" xfId="16277"/>
    <cellStyle name="Обычный 6 4 3 4 2 2 2" xfId="33174"/>
    <cellStyle name="Обычный 6 4 3 4 2 3" xfId="24726"/>
    <cellStyle name="Обычный 6 4 3 4 3" xfId="12053"/>
    <cellStyle name="Обычный 6 4 3 4 3 2" xfId="28950"/>
    <cellStyle name="Обычный 6 4 3 4 4" xfId="20502"/>
    <cellStyle name="Обычный 6 4 3 5" xfId="5013"/>
    <cellStyle name="Обычный 6 4 3 5 2" xfId="13461"/>
    <cellStyle name="Обычный 6 4 3 5 2 2" xfId="30358"/>
    <cellStyle name="Обычный 6 4 3 5 3" xfId="21910"/>
    <cellStyle name="Обычный 6 4 3 6" xfId="9237"/>
    <cellStyle name="Обычный 6 4 3 6 2" xfId="26134"/>
    <cellStyle name="Обычный 6 4 3 7" xfId="17686"/>
    <cellStyle name="Обычный 6 4 3 8" xfId="34583"/>
    <cellStyle name="Обычный 6 4 4" xfId="1140"/>
    <cellStyle name="Обычный 6 4 4 2" xfId="2549"/>
    <cellStyle name="Обычный 6 4 4 2 2" xfId="6773"/>
    <cellStyle name="Обычный 6 4 4 2 2 2" xfId="15221"/>
    <cellStyle name="Обычный 6 4 4 2 2 2 2" xfId="32118"/>
    <cellStyle name="Обычный 6 4 4 2 2 3" xfId="23670"/>
    <cellStyle name="Обычный 6 4 4 2 3" xfId="10997"/>
    <cellStyle name="Обычный 6 4 4 2 3 2" xfId="27894"/>
    <cellStyle name="Обычный 6 4 4 2 4" xfId="19446"/>
    <cellStyle name="Обычный 6 4 4 3" xfId="3957"/>
    <cellStyle name="Обычный 6 4 4 3 2" xfId="8181"/>
    <cellStyle name="Обычный 6 4 4 3 2 2" xfId="16629"/>
    <cellStyle name="Обычный 6 4 4 3 2 2 2" xfId="33526"/>
    <cellStyle name="Обычный 6 4 4 3 2 3" xfId="25078"/>
    <cellStyle name="Обычный 6 4 4 3 3" xfId="12405"/>
    <cellStyle name="Обычный 6 4 4 3 3 2" xfId="29302"/>
    <cellStyle name="Обычный 6 4 4 3 4" xfId="20854"/>
    <cellStyle name="Обычный 6 4 4 4" xfId="5365"/>
    <cellStyle name="Обычный 6 4 4 4 2" xfId="13813"/>
    <cellStyle name="Обычный 6 4 4 4 2 2" xfId="30710"/>
    <cellStyle name="Обычный 6 4 4 4 3" xfId="22262"/>
    <cellStyle name="Обычный 6 4 4 5" xfId="9589"/>
    <cellStyle name="Обычный 6 4 4 5 2" xfId="26486"/>
    <cellStyle name="Обычный 6 4 4 6" xfId="18038"/>
    <cellStyle name="Обычный 6 4 5" xfId="1845"/>
    <cellStyle name="Обычный 6 4 5 2" xfId="6069"/>
    <cellStyle name="Обычный 6 4 5 2 2" xfId="14517"/>
    <cellStyle name="Обычный 6 4 5 2 2 2" xfId="31414"/>
    <cellStyle name="Обычный 6 4 5 2 3" xfId="22966"/>
    <cellStyle name="Обычный 6 4 5 3" xfId="10293"/>
    <cellStyle name="Обычный 6 4 5 3 2" xfId="27190"/>
    <cellStyle name="Обычный 6 4 5 4" xfId="18742"/>
    <cellStyle name="Обычный 6 4 6" xfId="3253"/>
    <cellStyle name="Обычный 6 4 6 2" xfId="7477"/>
    <cellStyle name="Обычный 6 4 6 2 2" xfId="15925"/>
    <cellStyle name="Обычный 6 4 6 2 2 2" xfId="32822"/>
    <cellStyle name="Обычный 6 4 6 2 3" xfId="24374"/>
    <cellStyle name="Обычный 6 4 6 3" xfId="11701"/>
    <cellStyle name="Обычный 6 4 6 3 2" xfId="28598"/>
    <cellStyle name="Обычный 6 4 6 4" xfId="20150"/>
    <cellStyle name="Обычный 6 4 7" xfId="4661"/>
    <cellStyle name="Обычный 6 4 7 2" xfId="13109"/>
    <cellStyle name="Обычный 6 4 7 2 2" xfId="30006"/>
    <cellStyle name="Обычный 6 4 7 3" xfId="21558"/>
    <cellStyle name="Обычный 6 4 8" xfId="8885"/>
    <cellStyle name="Обычный 6 4 8 2" xfId="25782"/>
    <cellStyle name="Обычный 6 4 9" xfId="17334"/>
    <cellStyle name="Обычный 6 5" xfId="366"/>
    <cellStyle name="Обычный 6 5 2" xfId="763"/>
    <cellStyle name="Обычный 6 5 2 2" xfId="1494"/>
    <cellStyle name="Обычный 6 5 2 2 2" xfId="2903"/>
    <cellStyle name="Обычный 6 5 2 2 2 2" xfId="7127"/>
    <cellStyle name="Обычный 6 5 2 2 2 2 2" xfId="15575"/>
    <cellStyle name="Обычный 6 5 2 2 2 2 2 2" xfId="32472"/>
    <cellStyle name="Обычный 6 5 2 2 2 2 3" xfId="24024"/>
    <cellStyle name="Обычный 6 5 2 2 2 3" xfId="11351"/>
    <cellStyle name="Обычный 6 5 2 2 2 3 2" xfId="28248"/>
    <cellStyle name="Обычный 6 5 2 2 2 4" xfId="19800"/>
    <cellStyle name="Обычный 6 5 2 2 3" xfId="4311"/>
    <cellStyle name="Обычный 6 5 2 2 3 2" xfId="8535"/>
    <cellStyle name="Обычный 6 5 2 2 3 2 2" xfId="16983"/>
    <cellStyle name="Обычный 6 5 2 2 3 2 2 2" xfId="33880"/>
    <cellStyle name="Обычный 6 5 2 2 3 2 3" xfId="25432"/>
    <cellStyle name="Обычный 6 5 2 2 3 3" xfId="12759"/>
    <cellStyle name="Обычный 6 5 2 2 3 3 2" xfId="29656"/>
    <cellStyle name="Обычный 6 5 2 2 3 4" xfId="21208"/>
    <cellStyle name="Обычный 6 5 2 2 4" xfId="5719"/>
    <cellStyle name="Обычный 6 5 2 2 4 2" xfId="14167"/>
    <cellStyle name="Обычный 6 5 2 2 4 2 2" xfId="31064"/>
    <cellStyle name="Обычный 6 5 2 2 4 3" xfId="22616"/>
    <cellStyle name="Обычный 6 5 2 2 5" xfId="9943"/>
    <cellStyle name="Обычный 6 5 2 2 5 2" xfId="26840"/>
    <cellStyle name="Обычный 6 5 2 2 6" xfId="18392"/>
    <cellStyle name="Обычный 6 5 2 3" xfId="2199"/>
    <cellStyle name="Обычный 6 5 2 3 2" xfId="6423"/>
    <cellStyle name="Обычный 6 5 2 3 2 2" xfId="14871"/>
    <cellStyle name="Обычный 6 5 2 3 2 2 2" xfId="31768"/>
    <cellStyle name="Обычный 6 5 2 3 2 3" xfId="23320"/>
    <cellStyle name="Обычный 6 5 2 3 3" xfId="10647"/>
    <cellStyle name="Обычный 6 5 2 3 3 2" xfId="27544"/>
    <cellStyle name="Обычный 6 5 2 3 4" xfId="19096"/>
    <cellStyle name="Обычный 6 5 2 4" xfId="3607"/>
    <cellStyle name="Обычный 6 5 2 4 2" xfId="7831"/>
    <cellStyle name="Обычный 6 5 2 4 2 2" xfId="16279"/>
    <cellStyle name="Обычный 6 5 2 4 2 2 2" xfId="33176"/>
    <cellStyle name="Обычный 6 5 2 4 2 3" xfId="24728"/>
    <cellStyle name="Обычный 6 5 2 4 3" xfId="12055"/>
    <cellStyle name="Обычный 6 5 2 4 3 2" xfId="28952"/>
    <cellStyle name="Обычный 6 5 2 4 4" xfId="20504"/>
    <cellStyle name="Обычный 6 5 2 5" xfId="5015"/>
    <cellStyle name="Обычный 6 5 2 5 2" xfId="13463"/>
    <cellStyle name="Обычный 6 5 2 5 2 2" xfId="30360"/>
    <cellStyle name="Обычный 6 5 2 5 3" xfId="21912"/>
    <cellStyle name="Обычный 6 5 2 6" xfId="9239"/>
    <cellStyle name="Обычный 6 5 2 6 2" xfId="26136"/>
    <cellStyle name="Обычный 6 5 2 7" xfId="17688"/>
    <cellStyle name="Обычный 6 5 2 8" xfId="34585"/>
    <cellStyle name="Обычный 6 5 3" xfId="1142"/>
    <cellStyle name="Обычный 6 5 3 2" xfId="2551"/>
    <cellStyle name="Обычный 6 5 3 2 2" xfId="6775"/>
    <cellStyle name="Обычный 6 5 3 2 2 2" xfId="15223"/>
    <cellStyle name="Обычный 6 5 3 2 2 2 2" xfId="32120"/>
    <cellStyle name="Обычный 6 5 3 2 2 3" xfId="23672"/>
    <cellStyle name="Обычный 6 5 3 2 3" xfId="10999"/>
    <cellStyle name="Обычный 6 5 3 2 3 2" xfId="27896"/>
    <cellStyle name="Обычный 6 5 3 2 4" xfId="19448"/>
    <cellStyle name="Обычный 6 5 3 3" xfId="3959"/>
    <cellStyle name="Обычный 6 5 3 3 2" xfId="8183"/>
    <cellStyle name="Обычный 6 5 3 3 2 2" xfId="16631"/>
    <cellStyle name="Обычный 6 5 3 3 2 2 2" xfId="33528"/>
    <cellStyle name="Обычный 6 5 3 3 2 3" xfId="25080"/>
    <cellStyle name="Обычный 6 5 3 3 3" xfId="12407"/>
    <cellStyle name="Обычный 6 5 3 3 3 2" xfId="29304"/>
    <cellStyle name="Обычный 6 5 3 3 4" xfId="20856"/>
    <cellStyle name="Обычный 6 5 3 4" xfId="5367"/>
    <cellStyle name="Обычный 6 5 3 4 2" xfId="13815"/>
    <cellStyle name="Обычный 6 5 3 4 2 2" xfId="30712"/>
    <cellStyle name="Обычный 6 5 3 4 3" xfId="22264"/>
    <cellStyle name="Обычный 6 5 3 5" xfId="9591"/>
    <cellStyle name="Обычный 6 5 3 5 2" xfId="26488"/>
    <cellStyle name="Обычный 6 5 3 6" xfId="18040"/>
    <cellStyle name="Обычный 6 5 4" xfId="1847"/>
    <cellStyle name="Обычный 6 5 4 2" xfId="6071"/>
    <cellStyle name="Обычный 6 5 4 2 2" xfId="14519"/>
    <cellStyle name="Обычный 6 5 4 2 2 2" xfId="31416"/>
    <cellStyle name="Обычный 6 5 4 2 3" xfId="22968"/>
    <cellStyle name="Обычный 6 5 4 3" xfId="10295"/>
    <cellStyle name="Обычный 6 5 4 3 2" xfId="27192"/>
    <cellStyle name="Обычный 6 5 4 4" xfId="18744"/>
    <cellStyle name="Обычный 6 5 5" xfId="3255"/>
    <cellStyle name="Обычный 6 5 5 2" xfId="7479"/>
    <cellStyle name="Обычный 6 5 5 2 2" xfId="15927"/>
    <cellStyle name="Обычный 6 5 5 2 2 2" xfId="32824"/>
    <cellStyle name="Обычный 6 5 5 2 3" xfId="24376"/>
    <cellStyle name="Обычный 6 5 5 3" xfId="11703"/>
    <cellStyle name="Обычный 6 5 5 3 2" xfId="28600"/>
    <cellStyle name="Обычный 6 5 5 4" xfId="20152"/>
    <cellStyle name="Обычный 6 5 6" xfId="4663"/>
    <cellStyle name="Обычный 6 5 6 2" xfId="13111"/>
    <cellStyle name="Обычный 6 5 6 2 2" xfId="30008"/>
    <cellStyle name="Обычный 6 5 6 3" xfId="21560"/>
    <cellStyle name="Обычный 6 5 7" xfId="8887"/>
    <cellStyle name="Обычный 6 5 7 2" xfId="25784"/>
    <cellStyle name="Обычный 6 5 8" xfId="17336"/>
    <cellStyle name="Обычный 6 5 9" xfId="34233"/>
    <cellStyle name="Обычный 6 6" xfId="748"/>
    <cellStyle name="Обычный 6 6 2" xfId="1479"/>
    <cellStyle name="Обычный 6 6 2 2" xfId="2888"/>
    <cellStyle name="Обычный 6 6 2 2 2" xfId="7112"/>
    <cellStyle name="Обычный 6 6 2 2 2 2" xfId="15560"/>
    <cellStyle name="Обычный 6 6 2 2 2 2 2" xfId="32457"/>
    <cellStyle name="Обычный 6 6 2 2 2 3" xfId="24009"/>
    <cellStyle name="Обычный 6 6 2 2 3" xfId="11336"/>
    <cellStyle name="Обычный 6 6 2 2 3 2" xfId="28233"/>
    <cellStyle name="Обычный 6 6 2 2 4" xfId="19785"/>
    <cellStyle name="Обычный 6 6 2 3" xfId="4296"/>
    <cellStyle name="Обычный 6 6 2 3 2" xfId="8520"/>
    <cellStyle name="Обычный 6 6 2 3 2 2" xfId="16968"/>
    <cellStyle name="Обычный 6 6 2 3 2 2 2" xfId="33865"/>
    <cellStyle name="Обычный 6 6 2 3 2 3" xfId="25417"/>
    <cellStyle name="Обычный 6 6 2 3 3" xfId="12744"/>
    <cellStyle name="Обычный 6 6 2 3 3 2" xfId="29641"/>
    <cellStyle name="Обычный 6 6 2 3 4" xfId="21193"/>
    <cellStyle name="Обычный 6 6 2 4" xfId="5704"/>
    <cellStyle name="Обычный 6 6 2 4 2" xfId="14152"/>
    <cellStyle name="Обычный 6 6 2 4 2 2" xfId="31049"/>
    <cellStyle name="Обычный 6 6 2 4 3" xfId="22601"/>
    <cellStyle name="Обычный 6 6 2 5" xfId="9928"/>
    <cellStyle name="Обычный 6 6 2 5 2" xfId="26825"/>
    <cellStyle name="Обычный 6 6 2 6" xfId="18377"/>
    <cellStyle name="Обычный 6 6 3" xfId="2184"/>
    <cellStyle name="Обычный 6 6 3 2" xfId="6408"/>
    <cellStyle name="Обычный 6 6 3 2 2" xfId="14856"/>
    <cellStyle name="Обычный 6 6 3 2 2 2" xfId="31753"/>
    <cellStyle name="Обычный 6 6 3 2 3" xfId="23305"/>
    <cellStyle name="Обычный 6 6 3 3" xfId="10632"/>
    <cellStyle name="Обычный 6 6 3 3 2" xfId="27529"/>
    <cellStyle name="Обычный 6 6 3 4" xfId="19081"/>
    <cellStyle name="Обычный 6 6 4" xfId="3592"/>
    <cellStyle name="Обычный 6 6 4 2" xfId="7816"/>
    <cellStyle name="Обычный 6 6 4 2 2" xfId="16264"/>
    <cellStyle name="Обычный 6 6 4 2 2 2" xfId="33161"/>
    <cellStyle name="Обычный 6 6 4 2 3" xfId="24713"/>
    <cellStyle name="Обычный 6 6 4 3" xfId="12040"/>
    <cellStyle name="Обычный 6 6 4 3 2" xfId="28937"/>
    <cellStyle name="Обычный 6 6 4 4" xfId="20489"/>
    <cellStyle name="Обычный 6 6 5" xfId="5000"/>
    <cellStyle name="Обычный 6 6 5 2" xfId="13448"/>
    <cellStyle name="Обычный 6 6 5 2 2" xfId="30345"/>
    <cellStyle name="Обычный 6 6 5 3" xfId="21897"/>
    <cellStyle name="Обычный 6 6 6" xfId="9224"/>
    <cellStyle name="Обычный 6 6 6 2" xfId="26121"/>
    <cellStyle name="Обычный 6 6 7" xfId="17673"/>
    <cellStyle name="Обычный 6 6 8" xfId="34570"/>
    <cellStyle name="Обычный 6 7" xfId="1127"/>
    <cellStyle name="Обычный 6 7 2" xfId="2536"/>
    <cellStyle name="Обычный 6 7 2 2" xfId="6760"/>
    <cellStyle name="Обычный 6 7 2 2 2" xfId="15208"/>
    <cellStyle name="Обычный 6 7 2 2 2 2" xfId="32105"/>
    <cellStyle name="Обычный 6 7 2 2 3" xfId="23657"/>
    <cellStyle name="Обычный 6 7 2 3" xfId="10984"/>
    <cellStyle name="Обычный 6 7 2 3 2" xfId="27881"/>
    <cellStyle name="Обычный 6 7 2 4" xfId="19433"/>
    <cellStyle name="Обычный 6 7 3" xfId="3944"/>
    <cellStyle name="Обычный 6 7 3 2" xfId="8168"/>
    <cellStyle name="Обычный 6 7 3 2 2" xfId="16616"/>
    <cellStyle name="Обычный 6 7 3 2 2 2" xfId="33513"/>
    <cellStyle name="Обычный 6 7 3 2 3" xfId="25065"/>
    <cellStyle name="Обычный 6 7 3 3" xfId="12392"/>
    <cellStyle name="Обычный 6 7 3 3 2" xfId="29289"/>
    <cellStyle name="Обычный 6 7 3 4" xfId="20841"/>
    <cellStyle name="Обычный 6 7 4" xfId="5352"/>
    <cellStyle name="Обычный 6 7 4 2" xfId="13800"/>
    <cellStyle name="Обычный 6 7 4 2 2" xfId="30697"/>
    <cellStyle name="Обычный 6 7 4 3" xfId="22249"/>
    <cellStyle name="Обычный 6 7 5" xfId="9576"/>
    <cellStyle name="Обычный 6 7 5 2" xfId="26473"/>
    <cellStyle name="Обычный 6 7 6" xfId="18025"/>
    <cellStyle name="Обычный 6 8" xfId="1832"/>
    <cellStyle name="Обычный 6 8 2" xfId="6056"/>
    <cellStyle name="Обычный 6 8 2 2" xfId="14504"/>
    <cellStyle name="Обычный 6 8 2 2 2" xfId="31401"/>
    <cellStyle name="Обычный 6 8 2 3" xfId="22953"/>
    <cellStyle name="Обычный 6 8 3" xfId="10280"/>
    <cellStyle name="Обычный 6 8 3 2" xfId="27177"/>
    <cellStyle name="Обычный 6 8 4" xfId="18729"/>
    <cellStyle name="Обычный 6 9" xfId="3240"/>
    <cellStyle name="Обычный 6 9 2" xfId="7464"/>
    <cellStyle name="Обычный 6 9 2 2" xfId="15912"/>
    <cellStyle name="Обычный 6 9 2 2 2" xfId="32809"/>
    <cellStyle name="Обычный 6 9 2 3" xfId="24361"/>
    <cellStyle name="Обычный 6 9 3" xfId="11688"/>
    <cellStyle name="Обычный 6 9 3 2" xfId="28585"/>
    <cellStyle name="Обычный 6 9 4" xfId="20137"/>
    <cellStyle name="Обычный 6_Отчет за 2015 год" xfId="367"/>
    <cellStyle name="Обычный 7" xfId="368"/>
    <cellStyle name="Обычный 7 10" xfId="8888"/>
    <cellStyle name="Обычный 7 10 2" xfId="25785"/>
    <cellStyle name="Обычный 7 11" xfId="17337"/>
    <cellStyle name="Обычный 7 12" xfId="34234"/>
    <cellStyle name="Обычный 7 2" xfId="369"/>
    <cellStyle name="Обычный 7 2 10" xfId="17338"/>
    <cellStyle name="Обычный 7 2 11" xfId="34235"/>
    <cellStyle name="Обычный 7 2 2" xfId="370"/>
    <cellStyle name="Обычный 7 2 2 10" xfId="34236"/>
    <cellStyle name="Обычный 7 2 2 2" xfId="371"/>
    <cellStyle name="Обычный 7 2 2 2 2" xfId="767"/>
    <cellStyle name="Обычный 7 2 2 2 2 2" xfId="1498"/>
    <cellStyle name="Обычный 7 2 2 2 2 2 2" xfId="2907"/>
    <cellStyle name="Обычный 7 2 2 2 2 2 2 2" xfId="7131"/>
    <cellStyle name="Обычный 7 2 2 2 2 2 2 2 2" xfId="15579"/>
    <cellStyle name="Обычный 7 2 2 2 2 2 2 2 2 2" xfId="32476"/>
    <cellStyle name="Обычный 7 2 2 2 2 2 2 2 3" xfId="24028"/>
    <cellStyle name="Обычный 7 2 2 2 2 2 2 3" xfId="11355"/>
    <cellStyle name="Обычный 7 2 2 2 2 2 2 3 2" xfId="28252"/>
    <cellStyle name="Обычный 7 2 2 2 2 2 2 4" xfId="19804"/>
    <cellStyle name="Обычный 7 2 2 2 2 2 3" xfId="4315"/>
    <cellStyle name="Обычный 7 2 2 2 2 2 3 2" xfId="8539"/>
    <cellStyle name="Обычный 7 2 2 2 2 2 3 2 2" xfId="16987"/>
    <cellStyle name="Обычный 7 2 2 2 2 2 3 2 2 2" xfId="33884"/>
    <cellStyle name="Обычный 7 2 2 2 2 2 3 2 3" xfId="25436"/>
    <cellStyle name="Обычный 7 2 2 2 2 2 3 3" xfId="12763"/>
    <cellStyle name="Обычный 7 2 2 2 2 2 3 3 2" xfId="29660"/>
    <cellStyle name="Обычный 7 2 2 2 2 2 3 4" xfId="21212"/>
    <cellStyle name="Обычный 7 2 2 2 2 2 4" xfId="5723"/>
    <cellStyle name="Обычный 7 2 2 2 2 2 4 2" xfId="14171"/>
    <cellStyle name="Обычный 7 2 2 2 2 2 4 2 2" xfId="31068"/>
    <cellStyle name="Обычный 7 2 2 2 2 2 4 3" xfId="22620"/>
    <cellStyle name="Обычный 7 2 2 2 2 2 5" xfId="9947"/>
    <cellStyle name="Обычный 7 2 2 2 2 2 5 2" xfId="26844"/>
    <cellStyle name="Обычный 7 2 2 2 2 2 6" xfId="18396"/>
    <cellStyle name="Обычный 7 2 2 2 2 3" xfId="2203"/>
    <cellStyle name="Обычный 7 2 2 2 2 3 2" xfId="6427"/>
    <cellStyle name="Обычный 7 2 2 2 2 3 2 2" xfId="14875"/>
    <cellStyle name="Обычный 7 2 2 2 2 3 2 2 2" xfId="31772"/>
    <cellStyle name="Обычный 7 2 2 2 2 3 2 3" xfId="23324"/>
    <cellStyle name="Обычный 7 2 2 2 2 3 3" xfId="10651"/>
    <cellStyle name="Обычный 7 2 2 2 2 3 3 2" xfId="27548"/>
    <cellStyle name="Обычный 7 2 2 2 2 3 4" xfId="19100"/>
    <cellStyle name="Обычный 7 2 2 2 2 4" xfId="3611"/>
    <cellStyle name="Обычный 7 2 2 2 2 4 2" xfId="7835"/>
    <cellStyle name="Обычный 7 2 2 2 2 4 2 2" xfId="16283"/>
    <cellStyle name="Обычный 7 2 2 2 2 4 2 2 2" xfId="33180"/>
    <cellStyle name="Обычный 7 2 2 2 2 4 2 3" xfId="24732"/>
    <cellStyle name="Обычный 7 2 2 2 2 4 3" xfId="12059"/>
    <cellStyle name="Обычный 7 2 2 2 2 4 3 2" xfId="28956"/>
    <cellStyle name="Обычный 7 2 2 2 2 4 4" xfId="20508"/>
    <cellStyle name="Обычный 7 2 2 2 2 5" xfId="5019"/>
    <cellStyle name="Обычный 7 2 2 2 2 5 2" xfId="13467"/>
    <cellStyle name="Обычный 7 2 2 2 2 5 2 2" xfId="30364"/>
    <cellStyle name="Обычный 7 2 2 2 2 5 3" xfId="21916"/>
    <cellStyle name="Обычный 7 2 2 2 2 6" xfId="9243"/>
    <cellStyle name="Обычный 7 2 2 2 2 6 2" xfId="26140"/>
    <cellStyle name="Обычный 7 2 2 2 2 7" xfId="17692"/>
    <cellStyle name="Обычный 7 2 2 2 2 8" xfId="34589"/>
    <cellStyle name="Обычный 7 2 2 2 3" xfId="1146"/>
    <cellStyle name="Обычный 7 2 2 2 3 2" xfId="2555"/>
    <cellStyle name="Обычный 7 2 2 2 3 2 2" xfId="6779"/>
    <cellStyle name="Обычный 7 2 2 2 3 2 2 2" xfId="15227"/>
    <cellStyle name="Обычный 7 2 2 2 3 2 2 2 2" xfId="32124"/>
    <cellStyle name="Обычный 7 2 2 2 3 2 2 3" xfId="23676"/>
    <cellStyle name="Обычный 7 2 2 2 3 2 3" xfId="11003"/>
    <cellStyle name="Обычный 7 2 2 2 3 2 3 2" xfId="27900"/>
    <cellStyle name="Обычный 7 2 2 2 3 2 4" xfId="19452"/>
    <cellStyle name="Обычный 7 2 2 2 3 3" xfId="3963"/>
    <cellStyle name="Обычный 7 2 2 2 3 3 2" xfId="8187"/>
    <cellStyle name="Обычный 7 2 2 2 3 3 2 2" xfId="16635"/>
    <cellStyle name="Обычный 7 2 2 2 3 3 2 2 2" xfId="33532"/>
    <cellStyle name="Обычный 7 2 2 2 3 3 2 3" xfId="25084"/>
    <cellStyle name="Обычный 7 2 2 2 3 3 3" xfId="12411"/>
    <cellStyle name="Обычный 7 2 2 2 3 3 3 2" xfId="29308"/>
    <cellStyle name="Обычный 7 2 2 2 3 3 4" xfId="20860"/>
    <cellStyle name="Обычный 7 2 2 2 3 4" xfId="5371"/>
    <cellStyle name="Обычный 7 2 2 2 3 4 2" xfId="13819"/>
    <cellStyle name="Обычный 7 2 2 2 3 4 2 2" xfId="30716"/>
    <cellStyle name="Обычный 7 2 2 2 3 4 3" xfId="22268"/>
    <cellStyle name="Обычный 7 2 2 2 3 5" xfId="9595"/>
    <cellStyle name="Обычный 7 2 2 2 3 5 2" xfId="26492"/>
    <cellStyle name="Обычный 7 2 2 2 3 6" xfId="18044"/>
    <cellStyle name="Обычный 7 2 2 2 4" xfId="1851"/>
    <cellStyle name="Обычный 7 2 2 2 4 2" xfId="6075"/>
    <cellStyle name="Обычный 7 2 2 2 4 2 2" xfId="14523"/>
    <cellStyle name="Обычный 7 2 2 2 4 2 2 2" xfId="31420"/>
    <cellStyle name="Обычный 7 2 2 2 4 2 3" xfId="22972"/>
    <cellStyle name="Обычный 7 2 2 2 4 3" xfId="10299"/>
    <cellStyle name="Обычный 7 2 2 2 4 3 2" xfId="27196"/>
    <cellStyle name="Обычный 7 2 2 2 4 4" xfId="18748"/>
    <cellStyle name="Обычный 7 2 2 2 5" xfId="3259"/>
    <cellStyle name="Обычный 7 2 2 2 5 2" xfId="7483"/>
    <cellStyle name="Обычный 7 2 2 2 5 2 2" xfId="15931"/>
    <cellStyle name="Обычный 7 2 2 2 5 2 2 2" xfId="32828"/>
    <cellStyle name="Обычный 7 2 2 2 5 2 3" xfId="24380"/>
    <cellStyle name="Обычный 7 2 2 2 5 3" xfId="11707"/>
    <cellStyle name="Обычный 7 2 2 2 5 3 2" xfId="28604"/>
    <cellStyle name="Обычный 7 2 2 2 5 4" xfId="20156"/>
    <cellStyle name="Обычный 7 2 2 2 6" xfId="4667"/>
    <cellStyle name="Обычный 7 2 2 2 6 2" xfId="13115"/>
    <cellStyle name="Обычный 7 2 2 2 6 2 2" xfId="30012"/>
    <cellStyle name="Обычный 7 2 2 2 6 3" xfId="21564"/>
    <cellStyle name="Обычный 7 2 2 2 7" xfId="8891"/>
    <cellStyle name="Обычный 7 2 2 2 7 2" xfId="25788"/>
    <cellStyle name="Обычный 7 2 2 2 8" xfId="17340"/>
    <cellStyle name="Обычный 7 2 2 2 9" xfId="34237"/>
    <cellStyle name="Обычный 7 2 2 3" xfId="766"/>
    <cellStyle name="Обычный 7 2 2 3 2" xfId="1497"/>
    <cellStyle name="Обычный 7 2 2 3 2 2" xfId="2906"/>
    <cellStyle name="Обычный 7 2 2 3 2 2 2" xfId="7130"/>
    <cellStyle name="Обычный 7 2 2 3 2 2 2 2" xfId="15578"/>
    <cellStyle name="Обычный 7 2 2 3 2 2 2 2 2" xfId="32475"/>
    <cellStyle name="Обычный 7 2 2 3 2 2 2 3" xfId="24027"/>
    <cellStyle name="Обычный 7 2 2 3 2 2 3" xfId="11354"/>
    <cellStyle name="Обычный 7 2 2 3 2 2 3 2" xfId="28251"/>
    <cellStyle name="Обычный 7 2 2 3 2 2 4" xfId="19803"/>
    <cellStyle name="Обычный 7 2 2 3 2 3" xfId="4314"/>
    <cellStyle name="Обычный 7 2 2 3 2 3 2" xfId="8538"/>
    <cellStyle name="Обычный 7 2 2 3 2 3 2 2" xfId="16986"/>
    <cellStyle name="Обычный 7 2 2 3 2 3 2 2 2" xfId="33883"/>
    <cellStyle name="Обычный 7 2 2 3 2 3 2 3" xfId="25435"/>
    <cellStyle name="Обычный 7 2 2 3 2 3 3" xfId="12762"/>
    <cellStyle name="Обычный 7 2 2 3 2 3 3 2" xfId="29659"/>
    <cellStyle name="Обычный 7 2 2 3 2 3 4" xfId="21211"/>
    <cellStyle name="Обычный 7 2 2 3 2 4" xfId="5722"/>
    <cellStyle name="Обычный 7 2 2 3 2 4 2" xfId="14170"/>
    <cellStyle name="Обычный 7 2 2 3 2 4 2 2" xfId="31067"/>
    <cellStyle name="Обычный 7 2 2 3 2 4 3" xfId="22619"/>
    <cellStyle name="Обычный 7 2 2 3 2 5" xfId="9946"/>
    <cellStyle name="Обычный 7 2 2 3 2 5 2" xfId="26843"/>
    <cellStyle name="Обычный 7 2 2 3 2 6" xfId="18395"/>
    <cellStyle name="Обычный 7 2 2 3 3" xfId="2202"/>
    <cellStyle name="Обычный 7 2 2 3 3 2" xfId="6426"/>
    <cellStyle name="Обычный 7 2 2 3 3 2 2" xfId="14874"/>
    <cellStyle name="Обычный 7 2 2 3 3 2 2 2" xfId="31771"/>
    <cellStyle name="Обычный 7 2 2 3 3 2 3" xfId="23323"/>
    <cellStyle name="Обычный 7 2 2 3 3 3" xfId="10650"/>
    <cellStyle name="Обычный 7 2 2 3 3 3 2" xfId="27547"/>
    <cellStyle name="Обычный 7 2 2 3 3 4" xfId="19099"/>
    <cellStyle name="Обычный 7 2 2 3 4" xfId="3610"/>
    <cellStyle name="Обычный 7 2 2 3 4 2" xfId="7834"/>
    <cellStyle name="Обычный 7 2 2 3 4 2 2" xfId="16282"/>
    <cellStyle name="Обычный 7 2 2 3 4 2 2 2" xfId="33179"/>
    <cellStyle name="Обычный 7 2 2 3 4 2 3" xfId="24731"/>
    <cellStyle name="Обычный 7 2 2 3 4 3" xfId="12058"/>
    <cellStyle name="Обычный 7 2 2 3 4 3 2" xfId="28955"/>
    <cellStyle name="Обычный 7 2 2 3 4 4" xfId="20507"/>
    <cellStyle name="Обычный 7 2 2 3 5" xfId="5018"/>
    <cellStyle name="Обычный 7 2 2 3 5 2" xfId="13466"/>
    <cellStyle name="Обычный 7 2 2 3 5 2 2" xfId="30363"/>
    <cellStyle name="Обычный 7 2 2 3 5 3" xfId="21915"/>
    <cellStyle name="Обычный 7 2 2 3 6" xfId="9242"/>
    <cellStyle name="Обычный 7 2 2 3 6 2" xfId="26139"/>
    <cellStyle name="Обычный 7 2 2 3 7" xfId="17691"/>
    <cellStyle name="Обычный 7 2 2 3 8" xfId="34588"/>
    <cellStyle name="Обычный 7 2 2 4" xfId="1145"/>
    <cellStyle name="Обычный 7 2 2 4 2" xfId="2554"/>
    <cellStyle name="Обычный 7 2 2 4 2 2" xfId="6778"/>
    <cellStyle name="Обычный 7 2 2 4 2 2 2" xfId="15226"/>
    <cellStyle name="Обычный 7 2 2 4 2 2 2 2" xfId="32123"/>
    <cellStyle name="Обычный 7 2 2 4 2 2 3" xfId="23675"/>
    <cellStyle name="Обычный 7 2 2 4 2 3" xfId="11002"/>
    <cellStyle name="Обычный 7 2 2 4 2 3 2" xfId="27899"/>
    <cellStyle name="Обычный 7 2 2 4 2 4" xfId="19451"/>
    <cellStyle name="Обычный 7 2 2 4 3" xfId="3962"/>
    <cellStyle name="Обычный 7 2 2 4 3 2" xfId="8186"/>
    <cellStyle name="Обычный 7 2 2 4 3 2 2" xfId="16634"/>
    <cellStyle name="Обычный 7 2 2 4 3 2 2 2" xfId="33531"/>
    <cellStyle name="Обычный 7 2 2 4 3 2 3" xfId="25083"/>
    <cellStyle name="Обычный 7 2 2 4 3 3" xfId="12410"/>
    <cellStyle name="Обычный 7 2 2 4 3 3 2" xfId="29307"/>
    <cellStyle name="Обычный 7 2 2 4 3 4" xfId="20859"/>
    <cellStyle name="Обычный 7 2 2 4 4" xfId="5370"/>
    <cellStyle name="Обычный 7 2 2 4 4 2" xfId="13818"/>
    <cellStyle name="Обычный 7 2 2 4 4 2 2" xfId="30715"/>
    <cellStyle name="Обычный 7 2 2 4 4 3" xfId="22267"/>
    <cellStyle name="Обычный 7 2 2 4 5" xfId="9594"/>
    <cellStyle name="Обычный 7 2 2 4 5 2" xfId="26491"/>
    <cellStyle name="Обычный 7 2 2 4 6" xfId="18043"/>
    <cellStyle name="Обычный 7 2 2 5" xfId="1850"/>
    <cellStyle name="Обычный 7 2 2 5 2" xfId="6074"/>
    <cellStyle name="Обычный 7 2 2 5 2 2" xfId="14522"/>
    <cellStyle name="Обычный 7 2 2 5 2 2 2" xfId="31419"/>
    <cellStyle name="Обычный 7 2 2 5 2 3" xfId="22971"/>
    <cellStyle name="Обычный 7 2 2 5 3" xfId="10298"/>
    <cellStyle name="Обычный 7 2 2 5 3 2" xfId="27195"/>
    <cellStyle name="Обычный 7 2 2 5 4" xfId="18747"/>
    <cellStyle name="Обычный 7 2 2 6" xfId="3258"/>
    <cellStyle name="Обычный 7 2 2 6 2" xfId="7482"/>
    <cellStyle name="Обычный 7 2 2 6 2 2" xfId="15930"/>
    <cellStyle name="Обычный 7 2 2 6 2 2 2" xfId="32827"/>
    <cellStyle name="Обычный 7 2 2 6 2 3" xfId="24379"/>
    <cellStyle name="Обычный 7 2 2 6 3" xfId="11706"/>
    <cellStyle name="Обычный 7 2 2 6 3 2" xfId="28603"/>
    <cellStyle name="Обычный 7 2 2 6 4" xfId="20155"/>
    <cellStyle name="Обычный 7 2 2 7" xfId="4666"/>
    <cellStyle name="Обычный 7 2 2 7 2" xfId="13114"/>
    <cellStyle name="Обычный 7 2 2 7 2 2" xfId="30011"/>
    <cellStyle name="Обычный 7 2 2 7 3" xfId="21563"/>
    <cellStyle name="Обычный 7 2 2 8" xfId="8890"/>
    <cellStyle name="Обычный 7 2 2 8 2" xfId="25787"/>
    <cellStyle name="Обычный 7 2 2 9" xfId="17339"/>
    <cellStyle name="Обычный 7 2 3" xfId="372"/>
    <cellStyle name="Обычный 7 2 3 2" xfId="768"/>
    <cellStyle name="Обычный 7 2 3 2 2" xfId="1499"/>
    <cellStyle name="Обычный 7 2 3 2 2 2" xfId="2908"/>
    <cellStyle name="Обычный 7 2 3 2 2 2 2" xfId="7132"/>
    <cellStyle name="Обычный 7 2 3 2 2 2 2 2" xfId="15580"/>
    <cellStyle name="Обычный 7 2 3 2 2 2 2 2 2" xfId="32477"/>
    <cellStyle name="Обычный 7 2 3 2 2 2 2 3" xfId="24029"/>
    <cellStyle name="Обычный 7 2 3 2 2 2 3" xfId="11356"/>
    <cellStyle name="Обычный 7 2 3 2 2 2 3 2" xfId="28253"/>
    <cellStyle name="Обычный 7 2 3 2 2 2 4" xfId="19805"/>
    <cellStyle name="Обычный 7 2 3 2 2 3" xfId="4316"/>
    <cellStyle name="Обычный 7 2 3 2 2 3 2" xfId="8540"/>
    <cellStyle name="Обычный 7 2 3 2 2 3 2 2" xfId="16988"/>
    <cellStyle name="Обычный 7 2 3 2 2 3 2 2 2" xfId="33885"/>
    <cellStyle name="Обычный 7 2 3 2 2 3 2 3" xfId="25437"/>
    <cellStyle name="Обычный 7 2 3 2 2 3 3" xfId="12764"/>
    <cellStyle name="Обычный 7 2 3 2 2 3 3 2" xfId="29661"/>
    <cellStyle name="Обычный 7 2 3 2 2 3 4" xfId="21213"/>
    <cellStyle name="Обычный 7 2 3 2 2 4" xfId="5724"/>
    <cellStyle name="Обычный 7 2 3 2 2 4 2" xfId="14172"/>
    <cellStyle name="Обычный 7 2 3 2 2 4 2 2" xfId="31069"/>
    <cellStyle name="Обычный 7 2 3 2 2 4 3" xfId="22621"/>
    <cellStyle name="Обычный 7 2 3 2 2 5" xfId="9948"/>
    <cellStyle name="Обычный 7 2 3 2 2 5 2" xfId="26845"/>
    <cellStyle name="Обычный 7 2 3 2 2 6" xfId="18397"/>
    <cellStyle name="Обычный 7 2 3 2 3" xfId="2204"/>
    <cellStyle name="Обычный 7 2 3 2 3 2" xfId="6428"/>
    <cellStyle name="Обычный 7 2 3 2 3 2 2" xfId="14876"/>
    <cellStyle name="Обычный 7 2 3 2 3 2 2 2" xfId="31773"/>
    <cellStyle name="Обычный 7 2 3 2 3 2 3" xfId="23325"/>
    <cellStyle name="Обычный 7 2 3 2 3 3" xfId="10652"/>
    <cellStyle name="Обычный 7 2 3 2 3 3 2" xfId="27549"/>
    <cellStyle name="Обычный 7 2 3 2 3 4" xfId="19101"/>
    <cellStyle name="Обычный 7 2 3 2 4" xfId="3612"/>
    <cellStyle name="Обычный 7 2 3 2 4 2" xfId="7836"/>
    <cellStyle name="Обычный 7 2 3 2 4 2 2" xfId="16284"/>
    <cellStyle name="Обычный 7 2 3 2 4 2 2 2" xfId="33181"/>
    <cellStyle name="Обычный 7 2 3 2 4 2 3" xfId="24733"/>
    <cellStyle name="Обычный 7 2 3 2 4 3" xfId="12060"/>
    <cellStyle name="Обычный 7 2 3 2 4 3 2" xfId="28957"/>
    <cellStyle name="Обычный 7 2 3 2 4 4" xfId="20509"/>
    <cellStyle name="Обычный 7 2 3 2 5" xfId="5020"/>
    <cellStyle name="Обычный 7 2 3 2 5 2" xfId="13468"/>
    <cellStyle name="Обычный 7 2 3 2 5 2 2" xfId="30365"/>
    <cellStyle name="Обычный 7 2 3 2 5 3" xfId="21917"/>
    <cellStyle name="Обычный 7 2 3 2 6" xfId="9244"/>
    <cellStyle name="Обычный 7 2 3 2 6 2" xfId="26141"/>
    <cellStyle name="Обычный 7 2 3 2 7" xfId="17693"/>
    <cellStyle name="Обычный 7 2 3 2 8" xfId="34590"/>
    <cellStyle name="Обычный 7 2 3 3" xfId="1147"/>
    <cellStyle name="Обычный 7 2 3 3 2" xfId="2556"/>
    <cellStyle name="Обычный 7 2 3 3 2 2" xfId="6780"/>
    <cellStyle name="Обычный 7 2 3 3 2 2 2" xfId="15228"/>
    <cellStyle name="Обычный 7 2 3 3 2 2 2 2" xfId="32125"/>
    <cellStyle name="Обычный 7 2 3 3 2 2 3" xfId="23677"/>
    <cellStyle name="Обычный 7 2 3 3 2 3" xfId="11004"/>
    <cellStyle name="Обычный 7 2 3 3 2 3 2" xfId="27901"/>
    <cellStyle name="Обычный 7 2 3 3 2 4" xfId="19453"/>
    <cellStyle name="Обычный 7 2 3 3 3" xfId="3964"/>
    <cellStyle name="Обычный 7 2 3 3 3 2" xfId="8188"/>
    <cellStyle name="Обычный 7 2 3 3 3 2 2" xfId="16636"/>
    <cellStyle name="Обычный 7 2 3 3 3 2 2 2" xfId="33533"/>
    <cellStyle name="Обычный 7 2 3 3 3 2 3" xfId="25085"/>
    <cellStyle name="Обычный 7 2 3 3 3 3" xfId="12412"/>
    <cellStyle name="Обычный 7 2 3 3 3 3 2" xfId="29309"/>
    <cellStyle name="Обычный 7 2 3 3 3 4" xfId="20861"/>
    <cellStyle name="Обычный 7 2 3 3 4" xfId="5372"/>
    <cellStyle name="Обычный 7 2 3 3 4 2" xfId="13820"/>
    <cellStyle name="Обычный 7 2 3 3 4 2 2" xfId="30717"/>
    <cellStyle name="Обычный 7 2 3 3 4 3" xfId="22269"/>
    <cellStyle name="Обычный 7 2 3 3 5" xfId="9596"/>
    <cellStyle name="Обычный 7 2 3 3 5 2" xfId="26493"/>
    <cellStyle name="Обычный 7 2 3 3 6" xfId="18045"/>
    <cellStyle name="Обычный 7 2 3 4" xfId="1852"/>
    <cellStyle name="Обычный 7 2 3 4 2" xfId="6076"/>
    <cellStyle name="Обычный 7 2 3 4 2 2" xfId="14524"/>
    <cellStyle name="Обычный 7 2 3 4 2 2 2" xfId="31421"/>
    <cellStyle name="Обычный 7 2 3 4 2 3" xfId="22973"/>
    <cellStyle name="Обычный 7 2 3 4 3" xfId="10300"/>
    <cellStyle name="Обычный 7 2 3 4 3 2" xfId="27197"/>
    <cellStyle name="Обычный 7 2 3 4 4" xfId="18749"/>
    <cellStyle name="Обычный 7 2 3 5" xfId="3260"/>
    <cellStyle name="Обычный 7 2 3 5 2" xfId="7484"/>
    <cellStyle name="Обычный 7 2 3 5 2 2" xfId="15932"/>
    <cellStyle name="Обычный 7 2 3 5 2 2 2" xfId="32829"/>
    <cellStyle name="Обычный 7 2 3 5 2 3" xfId="24381"/>
    <cellStyle name="Обычный 7 2 3 5 3" xfId="11708"/>
    <cellStyle name="Обычный 7 2 3 5 3 2" xfId="28605"/>
    <cellStyle name="Обычный 7 2 3 5 4" xfId="20157"/>
    <cellStyle name="Обычный 7 2 3 6" xfId="4668"/>
    <cellStyle name="Обычный 7 2 3 6 2" xfId="13116"/>
    <cellStyle name="Обычный 7 2 3 6 2 2" xfId="30013"/>
    <cellStyle name="Обычный 7 2 3 6 3" xfId="21565"/>
    <cellStyle name="Обычный 7 2 3 7" xfId="8892"/>
    <cellStyle name="Обычный 7 2 3 7 2" xfId="25789"/>
    <cellStyle name="Обычный 7 2 3 8" xfId="17341"/>
    <cellStyle name="Обычный 7 2 3 9" xfId="34238"/>
    <cellStyle name="Обычный 7 2 4" xfId="765"/>
    <cellStyle name="Обычный 7 2 4 2" xfId="1496"/>
    <cellStyle name="Обычный 7 2 4 2 2" xfId="2905"/>
    <cellStyle name="Обычный 7 2 4 2 2 2" xfId="7129"/>
    <cellStyle name="Обычный 7 2 4 2 2 2 2" xfId="15577"/>
    <cellStyle name="Обычный 7 2 4 2 2 2 2 2" xfId="32474"/>
    <cellStyle name="Обычный 7 2 4 2 2 2 3" xfId="24026"/>
    <cellStyle name="Обычный 7 2 4 2 2 3" xfId="11353"/>
    <cellStyle name="Обычный 7 2 4 2 2 3 2" xfId="28250"/>
    <cellStyle name="Обычный 7 2 4 2 2 4" xfId="19802"/>
    <cellStyle name="Обычный 7 2 4 2 3" xfId="4313"/>
    <cellStyle name="Обычный 7 2 4 2 3 2" xfId="8537"/>
    <cellStyle name="Обычный 7 2 4 2 3 2 2" xfId="16985"/>
    <cellStyle name="Обычный 7 2 4 2 3 2 2 2" xfId="33882"/>
    <cellStyle name="Обычный 7 2 4 2 3 2 3" xfId="25434"/>
    <cellStyle name="Обычный 7 2 4 2 3 3" xfId="12761"/>
    <cellStyle name="Обычный 7 2 4 2 3 3 2" xfId="29658"/>
    <cellStyle name="Обычный 7 2 4 2 3 4" xfId="21210"/>
    <cellStyle name="Обычный 7 2 4 2 4" xfId="5721"/>
    <cellStyle name="Обычный 7 2 4 2 4 2" xfId="14169"/>
    <cellStyle name="Обычный 7 2 4 2 4 2 2" xfId="31066"/>
    <cellStyle name="Обычный 7 2 4 2 4 3" xfId="22618"/>
    <cellStyle name="Обычный 7 2 4 2 5" xfId="9945"/>
    <cellStyle name="Обычный 7 2 4 2 5 2" xfId="26842"/>
    <cellStyle name="Обычный 7 2 4 2 6" xfId="18394"/>
    <cellStyle name="Обычный 7 2 4 3" xfId="2201"/>
    <cellStyle name="Обычный 7 2 4 3 2" xfId="6425"/>
    <cellStyle name="Обычный 7 2 4 3 2 2" xfId="14873"/>
    <cellStyle name="Обычный 7 2 4 3 2 2 2" xfId="31770"/>
    <cellStyle name="Обычный 7 2 4 3 2 3" xfId="23322"/>
    <cellStyle name="Обычный 7 2 4 3 3" xfId="10649"/>
    <cellStyle name="Обычный 7 2 4 3 3 2" xfId="27546"/>
    <cellStyle name="Обычный 7 2 4 3 4" xfId="19098"/>
    <cellStyle name="Обычный 7 2 4 4" xfId="3609"/>
    <cellStyle name="Обычный 7 2 4 4 2" xfId="7833"/>
    <cellStyle name="Обычный 7 2 4 4 2 2" xfId="16281"/>
    <cellStyle name="Обычный 7 2 4 4 2 2 2" xfId="33178"/>
    <cellStyle name="Обычный 7 2 4 4 2 3" xfId="24730"/>
    <cellStyle name="Обычный 7 2 4 4 3" xfId="12057"/>
    <cellStyle name="Обычный 7 2 4 4 3 2" xfId="28954"/>
    <cellStyle name="Обычный 7 2 4 4 4" xfId="20506"/>
    <cellStyle name="Обычный 7 2 4 5" xfId="5017"/>
    <cellStyle name="Обычный 7 2 4 5 2" xfId="13465"/>
    <cellStyle name="Обычный 7 2 4 5 2 2" xfId="30362"/>
    <cellStyle name="Обычный 7 2 4 5 3" xfId="21914"/>
    <cellStyle name="Обычный 7 2 4 6" xfId="9241"/>
    <cellStyle name="Обычный 7 2 4 6 2" xfId="26138"/>
    <cellStyle name="Обычный 7 2 4 7" xfId="17690"/>
    <cellStyle name="Обычный 7 2 4 8" xfId="34587"/>
    <cellStyle name="Обычный 7 2 5" xfId="1144"/>
    <cellStyle name="Обычный 7 2 5 2" xfId="2553"/>
    <cellStyle name="Обычный 7 2 5 2 2" xfId="6777"/>
    <cellStyle name="Обычный 7 2 5 2 2 2" xfId="15225"/>
    <cellStyle name="Обычный 7 2 5 2 2 2 2" xfId="32122"/>
    <cellStyle name="Обычный 7 2 5 2 2 3" xfId="23674"/>
    <cellStyle name="Обычный 7 2 5 2 3" xfId="11001"/>
    <cellStyle name="Обычный 7 2 5 2 3 2" xfId="27898"/>
    <cellStyle name="Обычный 7 2 5 2 4" xfId="19450"/>
    <cellStyle name="Обычный 7 2 5 3" xfId="3961"/>
    <cellStyle name="Обычный 7 2 5 3 2" xfId="8185"/>
    <cellStyle name="Обычный 7 2 5 3 2 2" xfId="16633"/>
    <cellStyle name="Обычный 7 2 5 3 2 2 2" xfId="33530"/>
    <cellStyle name="Обычный 7 2 5 3 2 3" xfId="25082"/>
    <cellStyle name="Обычный 7 2 5 3 3" xfId="12409"/>
    <cellStyle name="Обычный 7 2 5 3 3 2" xfId="29306"/>
    <cellStyle name="Обычный 7 2 5 3 4" xfId="20858"/>
    <cellStyle name="Обычный 7 2 5 4" xfId="5369"/>
    <cellStyle name="Обычный 7 2 5 4 2" xfId="13817"/>
    <cellStyle name="Обычный 7 2 5 4 2 2" xfId="30714"/>
    <cellStyle name="Обычный 7 2 5 4 3" xfId="22266"/>
    <cellStyle name="Обычный 7 2 5 5" xfId="9593"/>
    <cellStyle name="Обычный 7 2 5 5 2" xfId="26490"/>
    <cellStyle name="Обычный 7 2 5 6" xfId="18042"/>
    <cellStyle name="Обычный 7 2 6" xfId="1849"/>
    <cellStyle name="Обычный 7 2 6 2" xfId="6073"/>
    <cellStyle name="Обычный 7 2 6 2 2" xfId="14521"/>
    <cellStyle name="Обычный 7 2 6 2 2 2" xfId="31418"/>
    <cellStyle name="Обычный 7 2 6 2 3" xfId="22970"/>
    <cellStyle name="Обычный 7 2 6 3" xfId="10297"/>
    <cellStyle name="Обычный 7 2 6 3 2" xfId="27194"/>
    <cellStyle name="Обычный 7 2 6 4" xfId="18746"/>
    <cellStyle name="Обычный 7 2 7" xfId="3257"/>
    <cellStyle name="Обычный 7 2 7 2" xfId="7481"/>
    <cellStyle name="Обычный 7 2 7 2 2" xfId="15929"/>
    <cellStyle name="Обычный 7 2 7 2 2 2" xfId="32826"/>
    <cellStyle name="Обычный 7 2 7 2 3" xfId="24378"/>
    <cellStyle name="Обычный 7 2 7 3" xfId="11705"/>
    <cellStyle name="Обычный 7 2 7 3 2" xfId="28602"/>
    <cellStyle name="Обычный 7 2 7 4" xfId="20154"/>
    <cellStyle name="Обычный 7 2 8" xfId="4665"/>
    <cellStyle name="Обычный 7 2 8 2" xfId="13113"/>
    <cellStyle name="Обычный 7 2 8 2 2" xfId="30010"/>
    <cellStyle name="Обычный 7 2 8 3" xfId="21562"/>
    <cellStyle name="Обычный 7 2 9" xfId="8889"/>
    <cellStyle name="Обычный 7 2 9 2" xfId="25786"/>
    <cellStyle name="Обычный 7 3" xfId="373"/>
    <cellStyle name="Обычный 7 3 10" xfId="34239"/>
    <cellStyle name="Обычный 7 3 2" xfId="374"/>
    <cellStyle name="Обычный 7 3 2 2" xfId="770"/>
    <cellStyle name="Обычный 7 3 2 2 2" xfId="1501"/>
    <cellStyle name="Обычный 7 3 2 2 2 2" xfId="2910"/>
    <cellStyle name="Обычный 7 3 2 2 2 2 2" xfId="7134"/>
    <cellStyle name="Обычный 7 3 2 2 2 2 2 2" xfId="15582"/>
    <cellStyle name="Обычный 7 3 2 2 2 2 2 2 2" xfId="32479"/>
    <cellStyle name="Обычный 7 3 2 2 2 2 2 3" xfId="24031"/>
    <cellStyle name="Обычный 7 3 2 2 2 2 3" xfId="11358"/>
    <cellStyle name="Обычный 7 3 2 2 2 2 3 2" xfId="28255"/>
    <cellStyle name="Обычный 7 3 2 2 2 2 4" xfId="19807"/>
    <cellStyle name="Обычный 7 3 2 2 2 3" xfId="4318"/>
    <cellStyle name="Обычный 7 3 2 2 2 3 2" xfId="8542"/>
    <cellStyle name="Обычный 7 3 2 2 2 3 2 2" xfId="16990"/>
    <cellStyle name="Обычный 7 3 2 2 2 3 2 2 2" xfId="33887"/>
    <cellStyle name="Обычный 7 3 2 2 2 3 2 3" xfId="25439"/>
    <cellStyle name="Обычный 7 3 2 2 2 3 3" xfId="12766"/>
    <cellStyle name="Обычный 7 3 2 2 2 3 3 2" xfId="29663"/>
    <cellStyle name="Обычный 7 3 2 2 2 3 4" xfId="21215"/>
    <cellStyle name="Обычный 7 3 2 2 2 4" xfId="5726"/>
    <cellStyle name="Обычный 7 3 2 2 2 4 2" xfId="14174"/>
    <cellStyle name="Обычный 7 3 2 2 2 4 2 2" xfId="31071"/>
    <cellStyle name="Обычный 7 3 2 2 2 4 3" xfId="22623"/>
    <cellStyle name="Обычный 7 3 2 2 2 5" xfId="9950"/>
    <cellStyle name="Обычный 7 3 2 2 2 5 2" xfId="26847"/>
    <cellStyle name="Обычный 7 3 2 2 2 6" xfId="18399"/>
    <cellStyle name="Обычный 7 3 2 2 3" xfId="2206"/>
    <cellStyle name="Обычный 7 3 2 2 3 2" xfId="6430"/>
    <cellStyle name="Обычный 7 3 2 2 3 2 2" xfId="14878"/>
    <cellStyle name="Обычный 7 3 2 2 3 2 2 2" xfId="31775"/>
    <cellStyle name="Обычный 7 3 2 2 3 2 3" xfId="23327"/>
    <cellStyle name="Обычный 7 3 2 2 3 3" xfId="10654"/>
    <cellStyle name="Обычный 7 3 2 2 3 3 2" xfId="27551"/>
    <cellStyle name="Обычный 7 3 2 2 3 4" xfId="19103"/>
    <cellStyle name="Обычный 7 3 2 2 4" xfId="3614"/>
    <cellStyle name="Обычный 7 3 2 2 4 2" xfId="7838"/>
    <cellStyle name="Обычный 7 3 2 2 4 2 2" xfId="16286"/>
    <cellStyle name="Обычный 7 3 2 2 4 2 2 2" xfId="33183"/>
    <cellStyle name="Обычный 7 3 2 2 4 2 3" xfId="24735"/>
    <cellStyle name="Обычный 7 3 2 2 4 3" xfId="12062"/>
    <cellStyle name="Обычный 7 3 2 2 4 3 2" xfId="28959"/>
    <cellStyle name="Обычный 7 3 2 2 4 4" xfId="20511"/>
    <cellStyle name="Обычный 7 3 2 2 5" xfId="5022"/>
    <cellStyle name="Обычный 7 3 2 2 5 2" xfId="13470"/>
    <cellStyle name="Обычный 7 3 2 2 5 2 2" xfId="30367"/>
    <cellStyle name="Обычный 7 3 2 2 5 3" xfId="21919"/>
    <cellStyle name="Обычный 7 3 2 2 6" xfId="9246"/>
    <cellStyle name="Обычный 7 3 2 2 6 2" xfId="26143"/>
    <cellStyle name="Обычный 7 3 2 2 7" xfId="17695"/>
    <cellStyle name="Обычный 7 3 2 2 8" xfId="34592"/>
    <cellStyle name="Обычный 7 3 2 3" xfId="1149"/>
    <cellStyle name="Обычный 7 3 2 3 2" xfId="2558"/>
    <cellStyle name="Обычный 7 3 2 3 2 2" xfId="6782"/>
    <cellStyle name="Обычный 7 3 2 3 2 2 2" xfId="15230"/>
    <cellStyle name="Обычный 7 3 2 3 2 2 2 2" xfId="32127"/>
    <cellStyle name="Обычный 7 3 2 3 2 2 3" xfId="23679"/>
    <cellStyle name="Обычный 7 3 2 3 2 3" xfId="11006"/>
    <cellStyle name="Обычный 7 3 2 3 2 3 2" xfId="27903"/>
    <cellStyle name="Обычный 7 3 2 3 2 4" xfId="19455"/>
    <cellStyle name="Обычный 7 3 2 3 3" xfId="3966"/>
    <cellStyle name="Обычный 7 3 2 3 3 2" xfId="8190"/>
    <cellStyle name="Обычный 7 3 2 3 3 2 2" xfId="16638"/>
    <cellStyle name="Обычный 7 3 2 3 3 2 2 2" xfId="33535"/>
    <cellStyle name="Обычный 7 3 2 3 3 2 3" xfId="25087"/>
    <cellStyle name="Обычный 7 3 2 3 3 3" xfId="12414"/>
    <cellStyle name="Обычный 7 3 2 3 3 3 2" xfId="29311"/>
    <cellStyle name="Обычный 7 3 2 3 3 4" xfId="20863"/>
    <cellStyle name="Обычный 7 3 2 3 4" xfId="5374"/>
    <cellStyle name="Обычный 7 3 2 3 4 2" xfId="13822"/>
    <cellStyle name="Обычный 7 3 2 3 4 2 2" xfId="30719"/>
    <cellStyle name="Обычный 7 3 2 3 4 3" xfId="22271"/>
    <cellStyle name="Обычный 7 3 2 3 5" xfId="9598"/>
    <cellStyle name="Обычный 7 3 2 3 5 2" xfId="26495"/>
    <cellStyle name="Обычный 7 3 2 3 6" xfId="18047"/>
    <cellStyle name="Обычный 7 3 2 4" xfId="1854"/>
    <cellStyle name="Обычный 7 3 2 4 2" xfId="6078"/>
    <cellStyle name="Обычный 7 3 2 4 2 2" xfId="14526"/>
    <cellStyle name="Обычный 7 3 2 4 2 2 2" xfId="31423"/>
    <cellStyle name="Обычный 7 3 2 4 2 3" xfId="22975"/>
    <cellStyle name="Обычный 7 3 2 4 3" xfId="10302"/>
    <cellStyle name="Обычный 7 3 2 4 3 2" xfId="27199"/>
    <cellStyle name="Обычный 7 3 2 4 4" xfId="18751"/>
    <cellStyle name="Обычный 7 3 2 5" xfId="3262"/>
    <cellStyle name="Обычный 7 3 2 5 2" xfId="7486"/>
    <cellStyle name="Обычный 7 3 2 5 2 2" xfId="15934"/>
    <cellStyle name="Обычный 7 3 2 5 2 2 2" xfId="32831"/>
    <cellStyle name="Обычный 7 3 2 5 2 3" xfId="24383"/>
    <cellStyle name="Обычный 7 3 2 5 3" xfId="11710"/>
    <cellStyle name="Обычный 7 3 2 5 3 2" xfId="28607"/>
    <cellStyle name="Обычный 7 3 2 5 4" xfId="20159"/>
    <cellStyle name="Обычный 7 3 2 6" xfId="4670"/>
    <cellStyle name="Обычный 7 3 2 6 2" xfId="13118"/>
    <cellStyle name="Обычный 7 3 2 6 2 2" xfId="30015"/>
    <cellStyle name="Обычный 7 3 2 6 3" xfId="21567"/>
    <cellStyle name="Обычный 7 3 2 7" xfId="8894"/>
    <cellStyle name="Обычный 7 3 2 7 2" xfId="25791"/>
    <cellStyle name="Обычный 7 3 2 8" xfId="17343"/>
    <cellStyle name="Обычный 7 3 2 9" xfId="34240"/>
    <cellStyle name="Обычный 7 3 3" xfId="769"/>
    <cellStyle name="Обычный 7 3 3 2" xfId="1500"/>
    <cellStyle name="Обычный 7 3 3 2 2" xfId="2909"/>
    <cellStyle name="Обычный 7 3 3 2 2 2" xfId="7133"/>
    <cellStyle name="Обычный 7 3 3 2 2 2 2" xfId="15581"/>
    <cellStyle name="Обычный 7 3 3 2 2 2 2 2" xfId="32478"/>
    <cellStyle name="Обычный 7 3 3 2 2 2 3" xfId="24030"/>
    <cellStyle name="Обычный 7 3 3 2 2 3" xfId="11357"/>
    <cellStyle name="Обычный 7 3 3 2 2 3 2" xfId="28254"/>
    <cellStyle name="Обычный 7 3 3 2 2 4" xfId="19806"/>
    <cellStyle name="Обычный 7 3 3 2 3" xfId="4317"/>
    <cellStyle name="Обычный 7 3 3 2 3 2" xfId="8541"/>
    <cellStyle name="Обычный 7 3 3 2 3 2 2" xfId="16989"/>
    <cellStyle name="Обычный 7 3 3 2 3 2 2 2" xfId="33886"/>
    <cellStyle name="Обычный 7 3 3 2 3 2 3" xfId="25438"/>
    <cellStyle name="Обычный 7 3 3 2 3 3" xfId="12765"/>
    <cellStyle name="Обычный 7 3 3 2 3 3 2" xfId="29662"/>
    <cellStyle name="Обычный 7 3 3 2 3 4" xfId="21214"/>
    <cellStyle name="Обычный 7 3 3 2 4" xfId="5725"/>
    <cellStyle name="Обычный 7 3 3 2 4 2" xfId="14173"/>
    <cellStyle name="Обычный 7 3 3 2 4 2 2" xfId="31070"/>
    <cellStyle name="Обычный 7 3 3 2 4 3" xfId="22622"/>
    <cellStyle name="Обычный 7 3 3 2 5" xfId="9949"/>
    <cellStyle name="Обычный 7 3 3 2 5 2" xfId="26846"/>
    <cellStyle name="Обычный 7 3 3 2 6" xfId="18398"/>
    <cellStyle name="Обычный 7 3 3 3" xfId="2205"/>
    <cellStyle name="Обычный 7 3 3 3 2" xfId="6429"/>
    <cellStyle name="Обычный 7 3 3 3 2 2" xfId="14877"/>
    <cellStyle name="Обычный 7 3 3 3 2 2 2" xfId="31774"/>
    <cellStyle name="Обычный 7 3 3 3 2 3" xfId="23326"/>
    <cellStyle name="Обычный 7 3 3 3 3" xfId="10653"/>
    <cellStyle name="Обычный 7 3 3 3 3 2" xfId="27550"/>
    <cellStyle name="Обычный 7 3 3 3 4" xfId="19102"/>
    <cellStyle name="Обычный 7 3 3 4" xfId="3613"/>
    <cellStyle name="Обычный 7 3 3 4 2" xfId="7837"/>
    <cellStyle name="Обычный 7 3 3 4 2 2" xfId="16285"/>
    <cellStyle name="Обычный 7 3 3 4 2 2 2" xfId="33182"/>
    <cellStyle name="Обычный 7 3 3 4 2 3" xfId="24734"/>
    <cellStyle name="Обычный 7 3 3 4 3" xfId="12061"/>
    <cellStyle name="Обычный 7 3 3 4 3 2" xfId="28958"/>
    <cellStyle name="Обычный 7 3 3 4 4" xfId="20510"/>
    <cellStyle name="Обычный 7 3 3 5" xfId="5021"/>
    <cellStyle name="Обычный 7 3 3 5 2" xfId="13469"/>
    <cellStyle name="Обычный 7 3 3 5 2 2" xfId="30366"/>
    <cellStyle name="Обычный 7 3 3 5 3" xfId="21918"/>
    <cellStyle name="Обычный 7 3 3 6" xfId="9245"/>
    <cellStyle name="Обычный 7 3 3 6 2" xfId="26142"/>
    <cellStyle name="Обычный 7 3 3 7" xfId="17694"/>
    <cellStyle name="Обычный 7 3 3 8" xfId="34591"/>
    <cellStyle name="Обычный 7 3 4" xfId="1148"/>
    <cellStyle name="Обычный 7 3 4 2" xfId="2557"/>
    <cellStyle name="Обычный 7 3 4 2 2" xfId="6781"/>
    <cellStyle name="Обычный 7 3 4 2 2 2" xfId="15229"/>
    <cellStyle name="Обычный 7 3 4 2 2 2 2" xfId="32126"/>
    <cellStyle name="Обычный 7 3 4 2 2 3" xfId="23678"/>
    <cellStyle name="Обычный 7 3 4 2 3" xfId="11005"/>
    <cellStyle name="Обычный 7 3 4 2 3 2" xfId="27902"/>
    <cellStyle name="Обычный 7 3 4 2 4" xfId="19454"/>
    <cellStyle name="Обычный 7 3 4 3" xfId="3965"/>
    <cellStyle name="Обычный 7 3 4 3 2" xfId="8189"/>
    <cellStyle name="Обычный 7 3 4 3 2 2" xfId="16637"/>
    <cellStyle name="Обычный 7 3 4 3 2 2 2" xfId="33534"/>
    <cellStyle name="Обычный 7 3 4 3 2 3" xfId="25086"/>
    <cellStyle name="Обычный 7 3 4 3 3" xfId="12413"/>
    <cellStyle name="Обычный 7 3 4 3 3 2" xfId="29310"/>
    <cellStyle name="Обычный 7 3 4 3 4" xfId="20862"/>
    <cellStyle name="Обычный 7 3 4 4" xfId="5373"/>
    <cellStyle name="Обычный 7 3 4 4 2" xfId="13821"/>
    <cellStyle name="Обычный 7 3 4 4 2 2" xfId="30718"/>
    <cellStyle name="Обычный 7 3 4 4 3" xfId="22270"/>
    <cellStyle name="Обычный 7 3 4 5" xfId="9597"/>
    <cellStyle name="Обычный 7 3 4 5 2" xfId="26494"/>
    <cellStyle name="Обычный 7 3 4 6" xfId="18046"/>
    <cellStyle name="Обычный 7 3 5" xfId="1853"/>
    <cellStyle name="Обычный 7 3 5 2" xfId="6077"/>
    <cellStyle name="Обычный 7 3 5 2 2" xfId="14525"/>
    <cellStyle name="Обычный 7 3 5 2 2 2" xfId="31422"/>
    <cellStyle name="Обычный 7 3 5 2 3" xfId="22974"/>
    <cellStyle name="Обычный 7 3 5 3" xfId="10301"/>
    <cellStyle name="Обычный 7 3 5 3 2" xfId="27198"/>
    <cellStyle name="Обычный 7 3 5 4" xfId="18750"/>
    <cellStyle name="Обычный 7 3 6" xfId="3261"/>
    <cellStyle name="Обычный 7 3 6 2" xfId="7485"/>
    <cellStyle name="Обычный 7 3 6 2 2" xfId="15933"/>
    <cellStyle name="Обычный 7 3 6 2 2 2" xfId="32830"/>
    <cellStyle name="Обычный 7 3 6 2 3" xfId="24382"/>
    <cellStyle name="Обычный 7 3 6 3" xfId="11709"/>
    <cellStyle name="Обычный 7 3 6 3 2" xfId="28606"/>
    <cellStyle name="Обычный 7 3 6 4" xfId="20158"/>
    <cellStyle name="Обычный 7 3 7" xfId="4669"/>
    <cellStyle name="Обычный 7 3 7 2" xfId="13117"/>
    <cellStyle name="Обычный 7 3 7 2 2" xfId="30014"/>
    <cellStyle name="Обычный 7 3 7 3" xfId="21566"/>
    <cellStyle name="Обычный 7 3 8" xfId="8893"/>
    <cellStyle name="Обычный 7 3 8 2" xfId="25790"/>
    <cellStyle name="Обычный 7 3 9" xfId="17342"/>
    <cellStyle name="Обычный 7 4" xfId="375"/>
    <cellStyle name="Обычный 7 4 2" xfId="771"/>
    <cellStyle name="Обычный 7 4 2 2" xfId="1502"/>
    <cellStyle name="Обычный 7 4 2 2 2" xfId="2911"/>
    <cellStyle name="Обычный 7 4 2 2 2 2" xfId="7135"/>
    <cellStyle name="Обычный 7 4 2 2 2 2 2" xfId="15583"/>
    <cellStyle name="Обычный 7 4 2 2 2 2 2 2" xfId="32480"/>
    <cellStyle name="Обычный 7 4 2 2 2 2 3" xfId="24032"/>
    <cellStyle name="Обычный 7 4 2 2 2 3" xfId="11359"/>
    <cellStyle name="Обычный 7 4 2 2 2 3 2" xfId="28256"/>
    <cellStyle name="Обычный 7 4 2 2 2 4" xfId="19808"/>
    <cellStyle name="Обычный 7 4 2 2 3" xfId="4319"/>
    <cellStyle name="Обычный 7 4 2 2 3 2" xfId="8543"/>
    <cellStyle name="Обычный 7 4 2 2 3 2 2" xfId="16991"/>
    <cellStyle name="Обычный 7 4 2 2 3 2 2 2" xfId="33888"/>
    <cellStyle name="Обычный 7 4 2 2 3 2 3" xfId="25440"/>
    <cellStyle name="Обычный 7 4 2 2 3 3" xfId="12767"/>
    <cellStyle name="Обычный 7 4 2 2 3 3 2" xfId="29664"/>
    <cellStyle name="Обычный 7 4 2 2 3 4" xfId="21216"/>
    <cellStyle name="Обычный 7 4 2 2 4" xfId="5727"/>
    <cellStyle name="Обычный 7 4 2 2 4 2" xfId="14175"/>
    <cellStyle name="Обычный 7 4 2 2 4 2 2" xfId="31072"/>
    <cellStyle name="Обычный 7 4 2 2 4 3" xfId="22624"/>
    <cellStyle name="Обычный 7 4 2 2 5" xfId="9951"/>
    <cellStyle name="Обычный 7 4 2 2 5 2" xfId="26848"/>
    <cellStyle name="Обычный 7 4 2 2 6" xfId="18400"/>
    <cellStyle name="Обычный 7 4 2 3" xfId="2207"/>
    <cellStyle name="Обычный 7 4 2 3 2" xfId="6431"/>
    <cellStyle name="Обычный 7 4 2 3 2 2" xfId="14879"/>
    <cellStyle name="Обычный 7 4 2 3 2 2 2" xfId="31776"/>
    <cellStyle name="Обычный 7 4 2 3 2 3" xfId="23328"/>
    <cellStyle name="Обычный 7 4 2 3 3" xfId="10655"/>
    <cellStyle name="Обычный 7 4 2 3 3 2" xfId="27552"/>
    <cellStyle name="Обычный 7 4 2 3 4" xfId="19104"/>
    <cellStyle name="Обычный 7 4 2 4" xfId="3615"/>
    <cellStyle name="Обычный 7 4 2 4 2" xfId="7839"/>
    <cellStyle name="Обычный 7 4 2 4 2 2" xfId="16287"/>
    <cellStyle name="Обычный 7 4 2 4 2 2 2" xfId="33184"/>
    <cellStyle name="Обычный 7 4 2 4 2 3" xfId="24736"/>
    <cellStyle name="Обычный 7 4 2 4 3" xfId="12063"/>
    <cellStyle name="Обычный 7 4 2 4 3 2" xfId="28960"/>
    <cellStyle name="Обычный 7 4 2 4 4" xfId="20512"/>
    <cellStyle name="Обычный 7 4 2 5" xfId="5023"/>
    <cellStyle name="Обычный 7 4 2 5 2" xfId="13471"/>
    <cellStyle name="Обычный 7 4 2 5 2 2" xfId="30368"/>
    <cellStyle name="Обычный 7 4 2 5 3" xfId="21920"/>
    <cellStyle name="Обычный 7 4 2 6" xfId="9247"/>
    <cellStyle name="Обычный 7 4 2 6 2" xfId="26144"/>
    <cellStyle name="Обычный 7 4 2 7" xfId="17696"/>
    <cellStyle name="Обычный 7 4 2 8" xfId="34593"/>
    <cellStyle name="Обычный 7 4 3" xfId="1150"/>
    <cellStyle name="Обычный 7 4 3 2" xfId="2559"/>
    <cellStyle name="Обычный 7 4 3 2 2" xfId="6783"/>
    <cellStyle name="Обычный 7 4 3 2 2 2" xfId="15231"/>
    <cellStyle name="Обычный 7 4 3 2 2 2 2" xfId="32128"/>
    <cellStyle name="Обычный 7 4 3 2 2 3" xfId="23680"/>
    <cellStyle name="Обычный 7 4 3 2 3" xfId="11007"/>
    <cellStyle name="Обычный 7 4 3 2 3 2" xfId="27904"/>
    <cellStyle name="Обычный 7 4 3 2 4" xfId="19456"/>
    <cellStyle name="Обычный 7 4 3 3" xfId="3967"/>
    <cellStyle name="Обычный 7 4 3 3 2" xfId="8191"/>
    <cellStyle name="Обычный 7 4 3 3 2 2" xfId="16639"/>
    <cellStyle name="Обычный 7 4 3 3 2 2 2" xfId="33536"/>
    <cellStyle name="Обычный 7 4 3 3 2 3" xfId="25088"/>
    <cellStyle name="Обычный 7 4 3 3 3" xfId="12415"/>
    <cellStyle name="Обычный 7 4 3 3 3 2" xfId="29312"/>
    <cellStyle name="Обычный 7 4 3 3 4" xfId="20864"/>
    <cellStyle name="Обычный 7 4 3 4" xfId="5375"/>
    <cellStyle name="Обычный 7 4 3 4 2" xfId="13823"/>
    <cellStyle name="Обычный 7 4 3 4 2 2" xfId="30720"/>
    <cellStyle name="Обычный 7 4 3 4 3" xfId="22272"/>
    <cellStyle name="Обычный 7 4 3 5" xfId="9599"/>
    <cellStyle name="Обычный 7 4 3 5 2" xfId="26496"/>
    <cellStyle name="Обычный 7 4 3 6" xfId="18048"/>
    <cellStyle name="Обычный 7 4 4" xfId="1855"/>
    <cellStyle name="Обычный 7 4 4 2" xfId="6079"/>
    <cellStyle name="Обычный 7 4 4 2 2" xfId="14527"/>
    <cellStyle name="Обычный 7 4 4 2 2 2" xfId="31424"/>
    <cellStyle name="Обычный 7 4 4 2 3" xfId="22976"/>
    <cellStyle name="Обычный 7 4 4 3" xfId="10303"/>
    <cellStyle name="Обычный 7 4 4 3 2" xfId="27200"/>
    <cellStyle name="Обычный 7 4 4 4" xfId="18752"/>
    <cellStyle name="Обычный 7 4 5" xfId="3263"/>
    <cellStyle name="Обычный 7 4 5 2" xfId="7487"/>
    <cellStyle name="Обычный 7 4 5 2 2" xfId="15935"/>
    <cellStyle name="Обычный 7 4 5 2 2 2" xfId="32832"/>
    <cellStyle name="Обычный 7 4 5 2 3" xfId="24384"/>
    <cellStyle name="Обычный 7 4 5 3" xfId="11711"/>
    <cellStyle name="Обычный 7 4 5 3 2" xfId="28608"/>
    <cellStyle name="Обычный 7 4 5 4" xfId="20160"/>
    <cellStyle name="Обычный 7 4 6" xfId="4671"/>
    <cellStyle name="Обычный 7 4 6 2" xfId="13119"/>
    <cellStyle name="Обычный 7 4 6 2 2" xfId="30016"/>
    <cellStyle name="Обычный 7 4 6 3" xfId="21568"/>
    <cellStyle name="Обычный 7 4 7" xfId="8895"/>
    <cellStyle name="Обычный 7 4 7 2" xfId="25792"/>
    <cellStyle name="Обычный 7 4 8" xfId="17344"/>
    <cellStyle name="Обычный 7 4 9" xfId="34241"/>
    <cellStyle name="Обычный 7 5" xfId="764"/>
    <cellStyle name="Обычный 7 5 2" xfId="1495"/>
    <cellStyle name="Обычный 7 5 2 2" xfId="2904"/>
    <cellStyle name="Обычный 7 5 2 2 2" xfId="7128"/>
    <cellStyle name="Обычный 7 5 2 2 2 2" xfId="15576"/>
    <cellStyle name="Обычный 7 5 2 2 2 2 2" xfId="32473"/>
    <cellStyle name="Обычный 7 5 2 2 2 3" xfId="24025"/>
    <cellStyle name="Обычный 7 5 2 2 3" xfId="11352"/>
    <cellStyle name="Обычный 7 5 2 2 3 2" xfId="28249"/>
    <cellStyle name="Обычный 7 5 2 2 4" xfId="19801"/>
    <cellStyle name="Обычный 7 5 2 3" xfId="4312"/>
    <cellStyle name="Обычный 7 5 2 3 2" xfId="8536"/>
    <cellStyle name="Обычный 7 5 2 3 2 2" xfId="16984"/>
    <cellStyle name="Обычный 7 5 2 3 2 2 2" xfId="33881"/>
    <cellStyle name="Обычный 7 5 2 3 2 3" xfId="25433"/>
    <cellStyle name="Обычный 7 5 2 3 3" xfId="12760"/>
    <cellStyle name="Обычный 7 5 2 3 3 2" xfId="29657"/>
    <cellStyle name="Обычный 7 5 2 3 4" xfId="21209"/>
    <cellStyle name="Обычный 7 5 2 4" xfId="5720"/>
    <cellStyle name="Обычный 7 5 2 4 2" xfId="14168"/>
    <cellStyle name="Обычный 7 5 2 4 2 2" xfId="31065"/>
    <cellStyle name="Обычный 7 5 2 4 3" xfId="22617"/>
    <cellStyle name="Обычный 7 5 2 5" xfId="9944"/>
    <cellStyle name="Обычный 7 5 2 5 2" xfId="26841"/>
    <cellStyle name="Обычный 7 5 2 6" xfId="18393"/>
    <cellStyle name="Обычный 7 5 3" xfId="2200"/>
    <cellStyle name="Обычный 7 5 3 2" xfId="6424"/>
    <cellStyle name="Обычный 7 5 3 2 2" xfId="14872"/>
    <cellStyle name="Обычный 7 5 3 2 2 2" xfId="31769"/>
    <cellStyle name="Обычный 7 5 3 2 3" xfId="23321"/>
    <cellStyle name="Обычный 7 5 3 3" xfId="10648"/>
    <cellStyle name="Обычный 7 5 3 3 2" xfId="27545"/>
    <cellStyle name="Обычный 7 5 3 4" xfId="19097"/>
    <cellStyle name="Обычный 7 5 4" xfId="3608"/>
    <cellStyle name="Обычный 7 5 4 2" xfId="7832"/>
    <cellStyle name="Обычный 7 5 4 2 2" xfId="16280"/>
    <cellStyle name="Обычный 7 5 4 2 2 2" xfId="33177"/>
    <cellStyle name="Обычный 7 5 4 2 3" xfId="24729"/>
    <cellStyle name="Обычный 7 5 4 3" xfId="12056"/>
    <cellStyle name="Обычный 7 5 4 3 2" xfId="28953"/>
    <cellStyle name="Обычный 7 5 4 4" xfId="20505"/>
    <cellStyle name="Обычный 7 5 5" xfId="5016"/>
    <cellStyle name="Обычный 7 5 5 2" xfId="13464"/>
    <cellStyle name="Обычный 7 5 5 2 2" xfId="30361"/>
    <cellStyle name="Обычный 7 5 5 3" xfId="21913"/>
    <cellStyle name="Обычный 7 5 6" xfId="9240"/>
    <cellStyle name="Обычный 7 5 6 2" xfId="26137"/>
    <cellStyle name="Обычный 7 5 7" xfId="17689"/>
    <cellStyle name="Обычный 7 5 8" xfId="34586"/>
    <cellStyle name="Обычный 7 6" xfId="1143"/>
    <cellStyle name="Обычный 7 6 2" xfId="2552"/>
    <cellStyle name="Обычный 7 6 2 2" xfId="6776"/>
    <cellStyle name="Обычный 7 6 2 2 2" xfId="15224"/>
    <cellStyle name="Обычный 7 6 2 2 2 2" xfId="32121"/>
    <cellStyle name="Обычный 7 6 2 2 3" xfId="23673"/>
    <cellStyle name="Обычный 7 6 2 3" xfId="11000"/>
    <cellStyle name="Обычный 7 6 2 3 2" xfId="27897"/>
    <cellStyle name="Обычный 7 6 2 4" xfId="19449"/>
    <cellStyle name="Обычный 7 6 3" xfId="3960"/>
    <cellStyle name="Обычный 7 6 3 2" xfId="8184"/>
    <cellStyle name="Обычный 7 6 3 2 2" xfId="16632"/>
    <cellStyle name="Обычный 7 6 3 2 2 2" xfId="33529"/>
    <cellStyle name="Обычный 7 6 3 2 3" xfId="25081"/>
    <cellStyle name="Обычный 7 6 3 3" xfId="12408"/>
    <cellStyle name="Обычный 7 6 3 3 2" xfId="29305"/>
    <cellStyle name="Обычный 7 6 3 4" xfId="20857"/>
    <cellStyle name="Обычный 7 6 4" xfId="5368"/>
    <cellStyle name="Обычный 7 6 4 2" xfId="13816"/>
    <cellStyle name="Обычный 7 6 4 2 2" xfId="30713"/>
    <cellStyle name="Обычный 7 6 4 3" xfId="22265"/>
    <cellStyle name="Обычный 7 6 5" xfId="9592"/>
    <cellStyle name="Обычный 7 6 5 2" xfId="26489"/>
    <cellStyle name="Обычный 7 6 6" xfId="18041"/>
    <cellStyle name="Обычный 7 7" xfId="1848"/>
    <cellStyle name="Обычный 7 7 2" xfId="6072"/>
    <cellStyle name="Обычный 7 7 2 2" xfId="14520"/>
    <cellStyle name="Обычный 7 7 2 2 2" xfId="31417"/>
    <cellStyle name="Обычный 7 7 2 3" xfId="22969"/>
    <cellStyle name="Обычный 7 7 3" xfId="10296"/>
    <cellStyle name="Обычный 7 7 3 2" xfId="27193"/>
    <cellStyle name="Обычный 7 7 4" xfId="18745"/>
    <cellStyle name="Обычный 7 8" xfId="3256"/>
    <cellStyle name="Обычный 7 8 2" xfId="7480"/>
    <cellStyle name="Обычный 7 8 2 2" xfId="15928"/>
    <cellStyle name="Обычный 7 8 2 2 2" xfId="32825"/>
    <cellStyle name="Обычный 7 8 2 3" xfId="24377"/>
    <cellStyle name="Обычный 7 8 3" xfId="11704"/>
    <cellStyle name="Обычный 7 8 3 2" xfId="28601"/>
    <cellStyle name="Обычный 7 8 4" xfId="20153"/>
    <cellStyle name="Обычный 7 9" xfId="4664"/>
    <cellStyle name="Обычный 7 9 2" xfId="13112"/>
    <cellStyle name="Обычный 7 9 2 2" xfId="30009"/>
    <cellStyle name="Обычный 7 9 3" xfId="21561"/>
    <cellStyle name="Обычный 8" xfId="16992"/>
    <cellStyle name="Обычный 8 2" xfId="33889"/>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0;&#1085;&#1077;&#1077;&#1074;&#1072;\2019\&#1043;&#1055;\&#1055;&#1088;&#1086;&#1075;&#1088;&#1072;&#1084;&#1084;&#1072;%20&#1085;&#1072;%20%202014-2021%20&#1075;&#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изменение"/>
      <sheetName val="7. от 18.11.2019 №27-"/>
      <sheetName val="6. от 09.10.2019 № 23-498-П"/>
      <sheetName val="5. от 17.07.2019 № 14-330-П"/>
      <sheetName val="4. от 27.06.2019 №12-291-П"/>
      <sheetName val="3. от 16.05.2019 №9-207-П"/>
      <sheetName val="2. от 20.02.2019 №4-59-П"/>
      <sheetName val="1. от 09.01.2019 №1-21-П"/>
    </sheetNames>
    <sheetDataSet>
      <sheetData sheetId="0">
        <row r="30">
          <cell r="T30">
            <v>39034.1</v>
          </cell>
        </row>
        <row r="31">
          <cell r="T31">
            <v>1696</v>
          </cell>
        </row>
        <row r="118">
          <cell r="T118">
            <v>140850.4</v>
          </cell>
        </row>
        <row r="119">
          <cell r="T119">
            <v>641651.9</v>
          </cell>
        </row>
        <row r="120">
          <cell r="T120">
            <v>378297.1</v>
          </cell>
        </row>
        <row r="150">
          <cell r="T150">
            <v>1193.0999999999999</v>
          </cell>
        </row>
        <row r="237">
          <cell r="T237">
            <v>103514.43357999998</v>
          </cell>
        </row>
        <row r="238">
          <cell r="T238">
            <v>27861.172760000005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BreakPreview" topLeftCell="A37" zoomScale="70" zoomScaleSheetLayoutView="70" workbookViewId="0">
      <selection activeCell="A43" sqref="A43:G43"/>
    </sheetView>
  </sheetViews>
  <sheetFormatPr defaultColWidth="9.140625" defaultRowHeight="15" x14ac:dyDescent="0.25"/>
  <cols>
    <col min="1" max="1" width="9.7109375" style="384" customWidth="1"/>
    <col min="2" max="2" width="34.28515625" style="164" customWidth="1"/>
    <col min="3" max="3" width="16.5703125" style="164" customWidth="1"/>
    <col min="4" max="4" width="12.7109375" style="164" customWidth="1"/>
    <col min="5" max="5" width="11.42578125" style="164" customWidth="1"/>
    <col min="6" max="6" width="12.42578125" style="164" customWidth="1"/>
    <col min="7" max="7" width="36.28515625" style="164" customWidth="1"/>
    <col min="8" max="16384" width="9.140625" style="164"/>
  </cols>
  <sheetData>
    <row r="1" spans="1:9" x14ac:dyDescent="0.25">
      <c r="G1" s="383" t="s">
        <v>63</v>
      </c>
    </row>
    <row r="2" spans="1:9" ht="18.75" x14ac:dyDescent="0.3">
      <c r="A2" s="1016" t="s">
        <v>637</v>
      </c>
      <c r="B2" s="1016"/>
      <c r="C2" s="1016"/>
      <c r="D2" s="1016"/>
      <c r="E2" s="1016"/>
      <c r="F2" s="1016"/>
      <c r="G2" s="1016"/>
    </row>
    <row r="3" spans="1:9" ht="18.75" x14ac:dyDescent="0.3">
      <c r="A3" s="1016" t="s">
        <v>604</v>
      </c>
      <c r="B3" s="1016"/>
      <c r="C3" s="1016"/>
      <c r="D3" s="1016"/>
      <c r="E3" s="1016"/>
      <c r="F3" s="1016"/>
      <c r="G3" s="1016"/>
    </row>
    <row r="4" spans="1:9" ht="19.5" customHeight="1" x14ac:dyDescent="0.3">
      <c r="A4" s="1020" t="s">
        <v>634</v>
      </c>
      <c r="B4" s="1020"/>
      <c r="C4" s="1020"/>
      <c r="D4" s="1020"/>
      <c r="E4" s="1020"/>
      <c r="F4" s="1020"/>
      <c r="G4" s="1020"/>
    </row>
    <row r="5" spans="1:9" ht="71.25" customHeight="1" x14ac:dyDescent="0.25">
      <c r="A5" s="458" t="s">
        <v>197</v>
      </c>
      <c r="B5" s="458" t="s">
        <v>315</v>
      </c>
      <c r="C5" s="458" t="s">
        <v>638</v>
      </c>
      <c r="D5" s="458" t="s">
        <v>639</v>
      </c>
      <c r="E5" s="458" t="s">
        <v>640</v>
      </c>
      <c r="F5" s="458" t="s">
        <v>312</v>
      </c>
      <c r="G5" s="458" t="s">
        <v>641</v>
      </c>
    </row>
    <row r="6" spans="1:9" x14ac:dyDescent="0.25">
      <c r="A6" s="1005">
        <v>1</v>
      </c>
      <c r="B6" s="1005">
        <v>3</v>
      </c>
      <c r="C6" s="1005"/>
      <c r="D6" s="1005">
        <v>4</v>
      </c>
      <c r="E6" s="1005">
        <v>5</v>
      </c>
      <c r="F6" s="1005">
        <v>6</v>
      </c>
      <c r="G6" s="1005">
        <v>7</v>
      </c>
    </row>
    <row r="7" spans="1:9" ht="16.5" customHeight="1" x14ac:dyDescent="0.25">
      <c r="A7" s="1017" t="s">
        <v>204</v>
      </c>
      <c r="B7" s="1017"/>
      <c r="C7" s="1018"/>
      <c r="D7" s="1018"/>
      <c r="E7" s="1017"/>
      <c r="F7" s="1017"/>
      <c r="G7" s="1017"/>
    </row>
    <row r="8" spans="1:9" s="384" customFormat="1" ht="123" customHeight="1" x14ac:dyDescent="0.25">
      <c r="A8" s="727" t="s">
        <v>126</v>
      </c>
      <c r="B8" s="389" t="s">
        <v>648</v>
      </c>
      <c r="C8" s="387" t="s">
        <v>647</v>
      </c>
      <c r="D8" s="387">
        <v>3.5</v>
      </c>
      <c r="E8" s="345">
        <v>3.5</v>
      </c>
      <c r="F8" s="346">
        <f>E8/D8</f>
        <v>1</v>
      </c>
      <c r="G8" s="385" t="s">
        <v>892</v>
      </c>
    </row>
    <row r="9" spans="1:9" s="384" customFormat="1" ht="109.5" customHeight="1" x14ac:dyDescent="0.25">
      <c r="A9" s="727" t="s">
        <v>161</v>
      </c>
      <c r="B9" s="389" t="s">
        <v>649</v>
      </c>
      <c r="C9" s="463" t="s">
        <v>647</v>
      </c>
      <c r="D9" s="463">
        <v>0.35</v>
      </c>
      <c r="E9" s="345">
        <v>0.35</v>
      </c>
      <c r="F9" s="346">
        <f>E9/D9</f>
        <v>1</v>
      </c>
      <c r="G9" s="385" t="s">
        <v>892</v>
      </c>
    </row>
    <row r="10" spans="1:9" s="384" customFormat="1" ht="188.25" customHeight="1" x14ac:dyDescent="0.25">
      <c r="A10" s="727" t="s">
        <v>111</v>
      </c>
      <c r="B10" s="739" t="s">
        <v>650</v>
      </c>
      <c r="C10" s="463" t="s">
        <v>647</v>
      </c>
      <c r="D10" s="740">
        <v>0</v>
      </c>
      <c r="E10" s="390">
        <v>0</v>
      </c>
      <c r="F10" s="411">
        <v>0</v>
      </c>
      <c r="G10" s="741" t="s">
        <v>599</v>
      </c>
    </row>
    <row r="11" spans="1:9" s="384" customFormat="1" ht="132.75" customHeight="1" x14ac:dyDescent="0.25">
      <c r="A11" s="727" t="s">
        <v>329</v>
      </c>
      <c r="B11" s="739" t="s">
        <v>651</v>
      </c>
      <c r="C11" s="463" t="s">
        <v>647</v>
      </c>
      <c r="D11" s="742">
        <v>8</v>
      </c>
      <c r="E11" s="390">
        <v>17.600000000000001</v>
      </c>
      <c r="F11" s="346">
        <f>E11/D11</f>
        <v>2.2000000000000002</v>
      </c>
      <c r="G11" s="741" t="s">
        <v>971</v>
      </c>
    </row>
    <row r="12" spans="1:9" x14ac:dyDescent="0.25">
      <c r="A12" s="1019" t="s">
        <v>209</v>
      </c>
      <c r="B12" s="1015"/>
      <c r="C12" s="1015"/>
      <c r="D12" s="1015"/>
      <c r="E12" s="1015"/>
      <c r="F12" s="1015"/>
      <c r="G12" s="1015"/>
    </row>
    <row r="13" spans="1:9" ht="25.5" hidden="1" customHeight="1" x14ac:dyDescent="0.25">
      <c r="A13" s="327"/>
      <c r="B13" s="190"/>
      <c r="C13" s="190"/>
      <c r="D13" s="269"/>
      <c r="E13" s="269"/>
      <c r="F13" s="269"/>
      <c r="G13" s="190"/>
    </row>
    <row r="14" spans="1:9" s="384" customFormat="1" ht="140.25" customHeight="1" x14ac:dyDescent="0.25">
      <c r="A14" s="347" t="s">
        <v>164</v>
      </c>
      <c r="B14" s="389" t="s">
        <v>652</v>
      </c>
      <c r="C14" s="463" t="s">
        <v>647</v>
      </c>
      <c r="D14" s="743">
        <v>0.89</v>
      </c>
      <c r="E14" s="743">
        <v>0.89</v>
      </c>
      <c r="F14" s="744">
        <f>E14/D14</f>
        <v>1</v>
      </c>
      <c r="G14" s="385" t="s">
        <v>892</v>
      </c>
      <c r="H14" s="436"/>
      <c r="I14" s="391"/>
    </row>
    <row r="15" spans="1:9" ht="110.25" customHeight="1" x14ac:dyDescent="0.25">
      <c r="A15" s="347" t="s">
        <v>161</v>
      </c>
      <c r="B15" s="389" t="s">
        <v>654</v>
      </c>
      <c r="C15" s="462" t="s">
        <v>653</v>
      </c>
      <c r="D15" s="745">
        <v>1.5329999999999999</v>
      </c>
      <c r="E15" s="745">
        <v>1.492</v>
      </c>
      <c r="F15" s="744">
        <f t="shared" ref="F15:F17" si="0">E15/D15</f>
        <v>0.97325505544683633</v>
      </c>
      <c r="G15" s="746" t="s">
        <v>955</v>
      </c>
      <c r="H15" s="391"/>
      <c r="I15" s="391"/>
    </row>
    <row r="16" spans="1:9" ht="111" customHeight="1" x14ac:dyDescent="0.25">
      <c r="A16" s="347" t="s">
        <v>111</v>
      </c>
      <c r="B16" s="389" t="s">
        <v>655</v>
      </c>
      <c r="C16" s="462" t="s">
        <v>653</v>
      </c>
      <c r="D16" s="745">
        <v>102.1</v>
      </c>
      <c r="E16" s="745">
        <v>89.02</v>
      </c>
      <c r="F16" s="744">
        <f t="shared" si="0"/>
        <v>0.87189030362389819</v>
      </c>
      <c r="G16" s="746" t="s">
        <v>955</v>
      </c>
      <c r="H16" s="391"/>
      <c r="I16" s="391"/>
    </row>
    <row r="17" spans="1:9" ht="114" customHeight="1" x14ac:dyDescent="0.25">
      <c r="A17" s="347" t="s">
        <v>329</v>
      </c>
      <c r="B17" s="389" t="s">
        <v>656</v>
      </c>
      <c r="C17" s="462" t="s">
        <v>653</v>
      </c>
      <c r="D17" s="745">
        <v>79.400000000000006</v>
      </c>
      <c r="E17" s="745">
        <v>73.59</v>
      </c>
      <c r="F17" s="744">
        <f t="shared" si="0"/>
        <v>0.92682619647355158</v>
      </c>
      <c r="G17" s="746" t="s">
        <v>955</v>
      </c>
      <c r="H17" s="391"/>
      <c r="I17" s="391"/>
    </row>
    <row r="18" spans="1:9" x14ac:dyDescent="0.25">
      <c r="A18" s="1015" t="s">
        <v>210</v>
      </c>
      <c r="B18" s="1015"/>
      <c r="C18" s="1015"/>
      <c r="D18" s="1015"/>
      <c r="E18" s="1015"/>
      <c r="F18" s="1015"/>
      <c r="G18" s="1015"/>
    </row>
    <row r="19" spans="1:9" ht="73.5" customHeight="1" x14ac:dyDescent="0.25">
      <c r="A19" s="747" t="s">
        <v>126</v>
      </c>
      <c r="B19" s="1008" t="s">
        <v>657</v>
      </c>
      <c r="C19" s="463" t="s">
        <v>647</v>
      </c>
      <c r="D19" s="748">
        <v>100</v>
      </c>
      <c r="E19" s="749">
        <v>100</v>
      </c>
      <c r="F19" s="750">
        <f>E19/D19</f>
        <v>1</v>
      </c>
      <c r="G19" s="385" t="s">
        <v>892</v>
      </c>
    </row>
    <row r="20" spans="1:9" ht="123.75" customHeight="1" x14ac:dyDescent="0.25">
      <c r="A20" s="460" t="s">
        <v>161</v>
      </c>
      <c r="B20" s="459" t="s">
        <v>659</v>
      </c>
      <c r="C20" s="387" t="s">
        <v>658</v>
      </c>
      <c r="D20" s="387">
        <v>139</v>
      </c>
      <c r="E20" s="387">
        <v>146.6</v>
      </c>
      <c r="F20" s="346">
        <f>E20/D20</f>
        <v>1.0546762589928058</v>
      </c>
      <c r="G20" s="385" t="s">
        <v>893</v>
      </c>
      <c r="H20" s="164">
        <v>35</v>
      </c>
    </row>
    <row r="21" spans="1:9" ht="111.75" customHeight="1" x14ac:dyDescent="0.25">
      <c r="A21" s="460" t="s">
        <v>111</v>
      </c>
      <c r="B21" s="459" t="s">
        <v>660</v>
      </c>
      <c r="C21" s="387" t="s">
        <v>647</v>
      </c>
      <c r="D21" s="737">
        <v>13.3</v>
      </c>
      <c r="E21" s="737">
        <v>13.3</v>
      </c>
      <c r="F21" s="346">
        <f>E21/D21</f>
        <v>1</v>
      </c>
      <c r="G21" s="385" t="s">
        <v>892</v>
      </c>
      <c r="H21" s="164">
        <v>9.9</v>
      </c>
    </row>
    <row r="22" spans="1:9" s="384" customFormat="1" ht="71.25" customHeight="1" x14ac:dyDescent="0.25">
      <c r="A22" s="747" t="s">
        <v>329</v>
      </c>
      <c r="B22" s="459" t="s">
        <v>661</v>
      </c>
      <c r="C22" s="462" t="s">
        <v>653</v>
      </c>
      <c r="D22" s="751">
        <v>17</v>
      </c>
      <c r="E22" s="745">
        <v>17</v>
      </c>
      <c r="F22" s="745">
        <v>0</v>
      </c>
      <c r="G22" s="389" t="s">
        <v>603</v>
      </c>
    </row>
    <row r="23" spans="1:9" x14ac:dyDescent="0.25">
      <c r="A23" s="1015" t="s">
        <v>212</v>
      </c>
      <c r="B23" s="1015"/>
      <c r="C23" s="1015"/>
      <c r="D23" s="1015"/>
      <c r="E23" s="1015"/>
      <c r="F23" s="1015"/>
      <c r="G23" s="1015"/>
    </row>
    <row r="24" spans="1:9" ht="94.5" customHeight="1" x14ac:dyDescent="0.25">
      <c r="A24" s="460" t="s">
        <v>126</v>
      </c>
      <c r="B24" s="336" t="s">
        <v>296</v>
      </c>
      <c r="C24" s="345" t="s">
        <v>647</v>
      </c>
      <c r="D24" s="347">
        <v>0.54</v>
      </c>
      <c r="E24" s="347">
        <v>0.46</v>
      </c>
      <c r="F24" s="411">
        <f>(D24-E24)/D24*100%+100%</f>
        <v>1.1481481481481481</v>
      </c>
      <c r="G24" s="413" t="s">
        <v>941</v>
      </c>
      <c r="H24" s="176"/>
      <c r="I24" s="176"/>
    </row>
    <row r="25" spans="1:9" s="384" customFormat="1" ht="128.25" customHeight="1" x14ac:dyDescent="0.25">
      <c r="A25" s="460" t="s">
        <v>161</v>
      </c>
      <c r="B25" s="336" t="s">
        <v>575</v>
      </c>
      <c r="C25" s="468" t="s">
        <v>653</v>
      </c>
      <c r="D25" s="414">
        <v>219</v>
      </c>
      <c r="E25" s="414">
        <v>219</v>
      </c>
      <c r="F25" s="411">
        <f>E25/D25</f>
        <v>1</v>
      </c>
      <c r="G25" s="413" t="s">
        <v>942</v>
      </c>
      <c r="H25" s="388"/>
      <c r="I25" s="388"/>
    </row>
    <row r="26" spans="1:9" ht="63" customHeight="1" x14ac:dyDescent="0.25">
      <c r="A26" s="460" t="s">
        <v>111</v>
      </c>
      <c r="B26" s="389" t="s">
        <v>319</v>
      </c>
      <c r="C26" s="462" t="s">
        <v>678</v>
      </c>
      <c r="D26" s="415">
        <v>78900</v>
      </c>
      <c r="E26" s="415">
        <v>91161</v>
      </c>
      <c r="F26" s="411">
        <f>E26/D26</f>
        <v>1.1553992395437263</v>
      </c>
      <c r="G26" s="413" t="s">
        <v>943</v>
      </c>
    </row>
    <row r="27" spans="1:9" ht="57.75" customHeight="1" x14ac:dyDescent="0.25">
      <c r="A27" s="460" t="s">
        <v>329</v>
      </c>
      <c r="B27" s="426" t="s">
        <v>320</v>
      </c>
      <c r="C27" s="1006" t="s">
        <v>678</v>
      </c>
      <c r="D27" s="462">
        <v>12600</v>
      </c>
      <c r="E27" s="462">
        <v>12753</v>
      </c>
      <c r="F27" s="411">
        <f>E27/D27</f>
        <v>1.0121428571428572</v>
      </c>
      <c r="G27" s="416" t="s">
        <v>944</v>
      </c>
    </row>
    <row r="28" spans="1:9" ht="198.75" customHeight="1" x14ac:dyDescent="0.25">
      <c r="A28" s="460" t="s">
        <v>330</v>
      </c>
      <c r="B28" s="426" t="s">
        <v>36</v>
      </c>
      <c r="C28" s="1006" t="s">
        <v>678</v>
      </c>
      <c r="D28" s="462">
        <v>270</v>
      </c>
      <c r="E28" s="462">
        <v>227</v>
      </c>
      <c r="F28" s="411">
        <f>(D28-E28)/D28*100%+100%</f>
        <v>1.1592592592592592</v>
      </c>
      <c r="G28" s="417" t="s">
        <v>945</v>
      </c>
    </row>
    <row r="29" spans="1:9" s="384" customFormat="1" ht="75" customHeight="1" x14ac:dyDescent="0.25">
      <c r="A29" s="460" t="s">
        <v>412</v>
      </c>
      <c r="B29" s="389" t="s">
        <v>37</v>
      </c>
      <c r="C29" s="468" t="s">
        <v>653</v>
      </c>
      <c r="D29" s="464">
        <v>52000</v>
      </c>
      <c r="E29" s="387">
        <v>58826</v>
      </c>
      <c r="F29" s="411">
        <f>E29/D29</f>
        <v>1.1312692307692307</v>
      </c>
      <c r="G29" s="425" t="s">
        <v>946</v>
      </c>
    </row>
    <row r="30" spans="1:9" s="384" customFormat="1" ht="78" customHeight="1" x14ac:dyDescent="0.25">
      <c r="A30" s="460" t="s">
        <v>413</v>
      </c>
      <c r="B30" s="389" t="s">
        <v>317</v>
      </c>
      <c r="C30" s="387" t="s">
        <v>658</v>
      </c>
      <c r="D30" s="387">
        <v>44.9</v>
      </c>
      <c r="E30" s="418">
        <v>39.5</v>
      </c>
      <c r="F30" s="411">
        <f t="shared" ref="F30:F31" si="1">E30/D30</f>
        <v>0.87973273942093544</v>
      </c>
      <c r="G30" s="412" t="s">
        <v>1007</v>
      </c>
    </row>
    <row r="31" spans="1:9" s="384" customFormat="1" ht="69" customHeight="1" x14ac:dyDescent="0.25">
      <c r="A31" s="460" t="s">
        <v>414</v>
      </c>
      <c r="B31" s="389" t="s">
        <v>318</v>
      </c>
      <c r="C31" s="387" t="s">
        <v>647</v>
      </c>
      <c r="D31" s="387">
        <v>35.9</v>
      </c>
      <c r="E31" s="418">
        <v>37.299999999999997</v>
      </c>
      <c r="F31" s="411">
        <f t="shared" si="1"/>
        <v>1.0389972144846795</v>
      </c>
      <c r="G31" s="412" t="s">
        <v>1007</v>
      </c>
    </row>
    <row r="32" spans="1:9" s="384" customFormat="1" ht="142.5" customHeight="1" x14ac:dyDescent="0.25">
      <c r="A32" s="460" t="s">
        <v>415</v>
      </c>
      <c r="B32" s="389" t="s">
        <v>574</v>
      </c>
      <c r="C32" s="1006" t="s">
        <v>678</v>
      </c>
      <c r="D32" s="387">
        <v>497</v>
      </c>
      <c r="E32" s="418">
        <v>1369</v>
      </c>
      <c r="F32" s="411">
        <f t="shared" ref="F32:F37" si="2">E32/D32</f>
        <v>2.7545271629778671</v>
      </c>
      <c r="G32" s="425" t="s">
        <v>947</v>
      </c>
    </row>
    <row r="33" spans="1:8" s="384" customFormat="1" ht="101.25" customHeight="1" x14ac:dyDescent="0.25">
      <c r="A33" s="460" t="s">
        <v>416</v>
      </c>
      <c r="B33" s="425" t="s">
        <v>642</v>
      </c>
      <c r="C33" s="387" t="s">
        <v>647</v>
      </c>
      <c r="D33" s="387">
        <v>85</v>
      </c>
      <c r="E33" s="418">
        <v>98</v>
      </c>
      <c r="F33" s="411">
        <f t="shared" si="2"/>
        <v>1.1529411764705881</v>
      </c>
      <c r="G33" s="753" t="s">
        <v>948</v>
      </c>
    </row>
    <row r="34" spans="1:8" s="384" customFormat="1" ht="119.25" customHeight="1" x14ac:dyDescent="0.25">
      <c r="A34" s="460" t="s">
        <v>417</v>
      </c>
      <c r="B34" s="459" t="s">
        <v>595</v>
      </c>
      <c r="C34" s="387" t="s">
        <v>647</v>
      </c>
      <c r="D34" s="387">
        <v>85</v>
      </c>
      <c r="E34" s="418">
        <v>100</v>
      </c>
      <c r="F34" s="411">
        <f t="shared" si="2"/>
        <v>1.1764705882352942</v>
      </c>
      <c r="G34" s="425" t="s">
        <v>949</v>
      </c>
    </row>
    <row r="35" spans="1:8" s="384" customFormat="1" ht="92.25" customHeight="1" x14ac:dyDescent="0.25">
      <c r="A35" s="460" t="s">
        <v>644</v>
      </c>
      <c r="B35" s="459" t="s">
        <v>596</v>
      </c>
      <c r="C35" s="1006" t="s">
        <v>678</v>
      </c>
      <c r="D35" s="387">
        <v>20</v>
      </c>
      <c r="E35" s="418">
        <v>24</v>
      </c>
      <c r="F35" s="411">
        <f t="shared" si="2"/>
        <v>1.2</v>
      </c>
      <c r="G35" s="753" t="s">
        <v>950</v>
      </c>
    </row>
    <row r="36" spans="1:8" s="384" customFormat="1" ht="78.75" customHeight="1" x14ac:dyDescent="0.25">
      <c r="A36" s="460" t="s">
        <v>645</v>
      </c>
      <c r="B36" s="459" t="s">
        <v>643</v>
      </c>
      <c r="C36" s="1006" t="s">
        <v>678</v>
      </c>
      <c r="D36" s="387">
        <v>20</v>
      </c>
      <c r="E36" s="418">
        <v>1</v>
      </c>
      <c r="F36" s="411">
        <f t="shared" si="2"/>
        <v>0.05</v>
      </c>
      <c r="G36" s="753" t="s">
        <v>951</v>
      </c>
    </row>
    <row r="37" spans="1:8" s="384" customFormat="1" ht="91.5" customHeight="1" x14ac:dyDescent="0.25">
      <c r="A37" s="460" t="s">
        <v>646</v>
      </c>
      <c r="B37" s="459" t="s">
        <v>465</v>
      </c>
      <c r="C37" s="1006" t="s">
        <v>678</v>
      </c>
      <c r="D37" s="387">
        <v>270</v>
      </c>
      <c r="E37" s="418">
        <v>271</v>
      </c>
      <c r="F37" s="411">
        <f t="shared" si="2"/>
        <v>1.0037037037037038</v>
      </c>
      <c r="G37" s="753" t="s">
        <v>952</v>
      </c>
    </row>
    <row r="38" spans="1:8" x14ac:dyDescent="0.25">
      <c r="A38" s="1021" t="s">
        <v>214</v>
      </c>
      <c r="B38" s="1022"/>
      <c r="C38" s="1022"/>
      <c r="D38" s="1022"/>
      <c r="E38" s="1022"/>
      <c r="F38" s="1022"/>
      <c r="G38" s="1023"/>
    </row>
    <row r="39" spans="1:8" s="384" customFormat="1" ht="133.5" customHeight="1" x14ac:dyDescent="0.25">
      <c r="A39" s="1028" t="s">
        <v>126</v>
      </c>
      <c r="B39" s="177" t="s">
        <v>10</v>
      </c>
      <c r="C39" s="468" t="s">
        <v>653</v>
      </c>
      <c r="D39" s="419">
        <v>750</v>
      </c>
      <c r="E39" s="754">
        <v>858</v>
      </c>
      <c r="F39" s="411">
        <f t="shared" ref="F39:F41" si="3">E39/D39</f>
        <v>1.1439999999999999</v>
      </c>
      <c r="G39" s="389" t="s">
        <v>892</v>
      </c>
    </row>
    <row r="40" spans="1:8" s="384" customFormat="1" ht="103.5" customHeight="1" x14ac:dyDescent="0.25">
      <c r="A40" s="1029"/>
      <c r="B40" s="177" t="s">
        <v>11</v>
      </c>
      <c r="C40" s="387" t="s">
        <v>647</v>
      </c>
      <c r="D40" s="385">
        <v>60</v>
      </c>
      <c r="E40" s="755">
        <v>55.7</v>
      </c>
      <c r="F40" s="411">
        <f t="shared" si="3"/>
        <v>0.92833333333333334</v>
      </c>
      <c r="G40" s="389" t="s">
        <v>953</v>
      </c>
      <c r="H40" s="326"/>
    </row>
    <row r="41" spans="1:8" s="384" customFormat="1" ht="118.5" customHeight="1" x14ac:dyDescent="0.25">
      <c r="A41" s="1030"/>
      <c r="B41" s="177" t="s">
        <v>12</v>
      </c>
      <c r="C41" s="387" t="s">
        <v>647</v>
      </c>
      <c r="D41" s="385">
        <v>75</v>
      </c>
      <c r="E41" s="755">
        <v>53.1</v>
      </c>
      <c r="F41" s="411">
        <f t="shared" si="3"/>
        <v>0.70800000000000007</v>
      </c>
      <c r="G41" s="389" t="s">
        <v>954</v>
      </c>
      <c r="H41" s="326" t="s">
        <v>16</v>
      </c>
    </row>
    <row r="42" spans="1:8" ht="15" hidden="1" customHeight="1" x14ac:dyDescent="0.25">
      <c r="A42" s="209"/>
      <c r="B42" s="192"/>
      <c r="C42" s="192"/>
      <c r="D42" s="385">
        <v>75</v>
      </c>
      <c r="E42" s="390">
        <v>59.6</v>
      </c>
      <c r="F42" s="193"/>
      <c r="G42" s="389" t="s">
        <v>346</v>
      </c>
    </row>
    <row r="43" spans="1:8" x14ac:dyDescent="0.25">
      <c r="A43" s="1021" t="s">
        <v>109</v>
      </c>
      <c r="B43" s="1024"/>
      <c r="C43" s="1024"/>
      <c r="D43" s="1024"/>
      <c r="E43" s="1024"/>
      <c r="F43" s="1024"/>
      <c r="G43" s="1025"/>
    </row>
    <row r="44" spans="1:8" ht="76.5" x14ac:dyDescent="0.25">
      <c r="A44" s="414" t="s">
        <v>164</v>
      </c>
      <c r="B44" s="461" t="s">
        <v>353</v>
      </c>
      <c r="C44" s="387" t="s">
        <v>647</v>
      </c>
      <c r="D44" s="348">
        <v>99.5</v>
      </c>
      <c r="E44" s="347">
        <v>100</v>
      </c>
      <c r="F44" s="346">
        <f>E44/D44</f>
        <v>1.0050251256281406</v>
      </c>
      <c r="G44" s="385" t="s">
        <v>866</v>
      </c>
    </row>
    <row r="45" spans="1:8" s="384" customFormat="1" ht="119.25" customHeight="1" x14ac:dyDescent="0.25">
      <c r="A45" s="727" t="s">
        <v>161</v>
      </c>
      <c r="B45" s="459" t="s">
        <v>573</v>
      </c>
      <c r="C45" s="387" t="s">
        <v>1008</v>
      </c>
      <c r="D45" s="756">
        <v>42.48</v>
      </c>
      <c r="E45" s="756">
        <v>42.54</v>
      </c>
      <c r="F45" s="411">
        <f>(D45-E45)/D45*100%+100%</f>
        <v>0.99858757062146886</v>
      </c>
      <c r="G45" s="385" t="s">
        <v>1012</v>
      </c>
    </row>
    <row r="46" spans="1:8" s="384" customFormat="1" ht="82.5" customHeight="1" x14ac:dyDescent="0.25">
      <c r="A46" s="727" t="s">
        <v>111</v>
      </c>
      <c r="B46" s="459" t="s">
        <v>572</v>
      </c>
      <c r="C46" s="387" t="s">
        <v>1009</v>
      </c>
      <c r="D46" s="757">
        <v>0.113</v>
      </c>
      <c r="E46" s="757">
        <v>0.11</v>
      </c>
      <c r="F46" s="411">
        <f t="shared" ref="F46:F48" si="4">(D46-E46)/D46*100%+100%</f>
        <v>1.0265486725663717</v>
      </c>
      <c r="G46" s="385" t="s">
        <v>1013</v>
      </c>
    </row>
    <row r="47" spans="1:8" s="384" customFormat="1" ht="92.25" customHeight="1" x14ac:dyDescent="0.25">
      <c r="A47" s="727" t="s">
        <v>329</v>
      </c>
      <c r="B47" s="459" t="s">
        <v>571</v>
      </c>
      <c r="C47" s="387" t="s">
        <v>1010</v>
      </c>
      <c r="D47" s="756">
        <v>9.06</v>
      </c>
      <c r="E47" s="756">
        <v>9.6199999999999992</v>
      </c>
      <c r="F47" s="411">
        <f t="shared" si="4"/>
        <v>0.93818984547461381</v>
      </c>
      <c r="G47" s="385" t="s">
        <v>1015</v>
      </c>
    </row>
    <row r="48" spans="1:8" s="384" customFormat="1" ht="60.75" customHeight="1" x14ac:dyDescent="0.25">
      <c r="A48" s="727" t="s">
        <v>330</v>
      </c>
      <c r="B48" s="1007" t="s">
        <v>466</v>
      </c>
      <c r="C48" s="462" t="s">
        <v>1011</v>
      </c>
      <c r="D48" s="757">
        <v>0.82099999999999995</v>
      </c>
      <c r="E48" s="757">
        <v>0.93</v>
      </c>
      <c r="F48" s="411">
        <f t="shared" si="4"/>
        <v>0.86723507917174159</v>
      </c>
      <c r="G48" s="385" t="s">
        <v>1014</v>
      </c>
    </row>
    <row r="49" spans="1:7" x14ac:dyDescent="0.25">
      <c r="A49" s="1026" t="s">
        <v>360</v>
      </c>
      <c r="B49" s="1027"/>
      <c r="C49" s="1027"/>
      <c r="D49" s="1027"/>
      <c r="E49" s="1027"/>
      <c r="F49" s="1027"/>
      <c r="G49" s="1027"/>
    </row>
    <row r="50" spans="1:7" s="386" customFormat="1" ht="137.25" customHeight="1" x14ac:dyDescent="0.2">
      <c r="A50" s="737" t="s">
        <v>126</v>
      </c>
      <c r="B50" s="738" t="s">
        <v>576</v>
      </c>
      <c r="C50" s="758"/>
      <c r="D50" s="419">
        <v>56.5</v>
      </c>
      <c r="E50" s="419">
        <v>56.5</v>
      </c>
      <c r="F50" s="411">
        <f t="shared" ref="F50:F60" si="5">E50/D50</f>
        <v>1</v>
      </c>
      <c r="G50" s="385" t="s">
        <v>867</v>
      </c>
    </row>
    <row r="51" spans="1:7" s="386" customFormat="1" ht="132.75" customHeight="1" x14ac:dyDescent="0.2">
      <c r="A51" s="737" t="s">
        <v>161</v>
      </c>
      <c r="B51" s="389" t="s">
        <v>577</v>
      </c>
      <c r="C51" s="426"/>
      <c r="D51" s="419">
        <v>69.3</v>
      </c>
      <c r="E51" s="419">
        <v>69.3</v>
      </c>
      <c r="F51" s="411">
        <f t="shared" si="5"/>
        <v>1</v>
      </c>
      <c r="G51" s="385" t="s">
        <v>867</v>
      </c>
    </row>
    <row r="52" spans="1:7" s="386" customFormat="1" ht="81" customHeight="1" x14ac:dyDescent="0.2">
      <c r="A52" s="737" t="s">
        <v>111</v>
      </c>
      <c r="B52" s="389" t="s">
        <v>578</v>
      </c>
      <c r="C52" s="426"/>
      <c r="D52" s="419">
        <v>48</v>
      </c>
      <c r="E52" s="419">
        <v>48</v>
      </c>
      <c r="F52" s="411">
        <f t="shared" si="5"/>
        <v>1</v>
      </c>
      <c r="G52" s="385" t="s">
        <v>867</v>
      </c>
    </row>
    <row r="53" spans="1:7" s="386" customFormat="1" ht="78.75" customHeight="1" x14ac:dyDescent="0.2">
      <c r="A53" s="737" t="s">
        <v>329</v>
      </c>
      <c r="B53" s="389" t="s">
        <v>579</v>
      </c>
      <c r="C53" s="426"/>
      <c r="D53" s="419">
        <v>95</v>
      </c>
      <c r="E53" s="419">
        <v>95</v>
      </c>
      <c r="F53" s="411">
        <f t="shared" si="5"/>
        <v>1</v>
      </c>
      <c r="G53" s="385" t="s">
        <v>867</v>
      </c>
    </row>
    <row r="54" spans="1:7" s="386" customFormat="1" ht="76.5" x14ac:dyDescent="0.2">
      <c r="A54" s="737" t="s">
        <v>330</v>
      </c>
      <c r="B54" s="738" t="s">
        <v>580</v>
      </c>
      <c r="C54" s="758"/>
      <c r="D54" s="419">
        <v>37.6</v>
      </c>
      <c r="E54" s="419">
        <v>24.2</v>
      </c>
      <c r="F54" s="411">
        <f t="shared" si="5"/>
        <v>0.6436170212765957</v>
      </c>
      <c r="G54" s="385" t="s">
        <v>867</v>
      </c>
    </row>
    <row r="55" spans="1:7" s="386" customFormat="1" ht="191.25" x14ac:dyDescent="0.2">
      <c r="A55" s="737" t="s">
        <v>412</v>
      </c>
      <c r="B55" s="389" t="s">
        <v>581</v>
      </c>
      <c r="C55" s="426"/>
      <c r="D55" s="419">
        <v>50</v>
      </c>
      <c r="E55" s="419">
        <v>42.01</v>
      </c>
      <c r="F55" s="411">
        <f t="shared" si="5"/>
        <v>0.84019999999999995</v>
      </c>
      <c r="G55" s="385" t="s">
        <v>867</v>
      </c>
    </row>
    <row r="56" spans="1:7" s="386" customFormat="1" ht="127.5" x14ac:dyDescent="0.2">
      <c r="A56" s="737" t="s">
        <v>413</v>
      </c>
      <c r="B56" s="389" t="s">
        <v>582</v>
      </c>
      <c r="C56" s="426"/>
      <c r="D56" s="419">
        <v>70</v>
      </c>
      <c r="E56" s="419">
        <v>41.3</v>
      </c>
      <c r="F56" s="411">
        <f t="shared" si="5"/>
        <v>0.59</v>
      </c>
      <c r="G56" s="385" t="s">
        <v>867</v>
      </c>
    </row>
    <row r="57" spans="1:7" s="386" customFormat="1" ht="140.25" x14ac:dyDescent="0.2">
      <c r="A57" s="737" t="s">
        <v>414</v>
      </c>
      <c r="B57" s="389" t="s">
        <v>583</v>
      </c>
      <c r="C57" s="426"/>
      <c r="D57" s="419">
        <v>70</v>
      </c>
      <c r="E57" s="419">
        <v>23</v>
      </c>
      <c r="F57" s="411">
        <f t="shared" si="5"/>
        <v>0.32857142857142857</v>
      </c>
      <c r="G57" s="385" t="s">
        <v>867</v>
      </c>
    </row>
    <row r="58" spans="1:7" s="386" customFormat="1" ht="127.5" x14ac:dyDescent="0.2">
      <c r="A58" s="737" t="s">
        <v>415</v>
      </c>
      <c r="B58" s="389" t="s">
        <v>584</v>
      </c>
      <c r="C58" s="426"/>
      <c r="D58" s="419">
        <v>30</v>
      </c>
      <c r="E58" s="419">
        <v>30</v>
      </c>
      <c r="F58" s="411">
        <f t="shared" si="5"/>
        <v>1</v>
      </c>
      <c r="G58" s="385" t="s">
        <v>867</v>
      </c>
    </row>
    <row r="59" spans="1:7" s="386" customFormat="1" ht="89.25" x14ac:dyDescent="0.2">
      <c r="A59" s="737" t="s">
        <v>416</v>
      </c>
      <c r="B59" s="389" t="s">
        <v>585</v>
      </c>
      <c r="C59" s="426"/>
      <c r="D59" s="419">
        <v>80</v>
      </c>
      <c r="E59" s="419">
        <v>80</v>
      </c>
      <c r="F59" s="411">
        <f t="shared" si="5"/>
        <v>1</v>
      </c>
      <c r="G59" s="385" t="s">
        <v>867</v>
      </c>
    </row>
    <row r="60" spans="1:7" s="386" customFormat="1" ht="195" customHeight="1" x14ac:dyDescent="0.2">
      <c r="A60" s="737" t="s">
        <v>417</v>
      </c>
      <c r="B60" s="389" t="s">
        <v>586</v>
      </c>
      <c r="C60" s="389"/>
      <c r="D60" s="385">
        <v>80</v>
      </c>
      <c r="E60" s="385">
        <v>80</v>
      </c>
      <c r="F60" s="411">
        <f t="shared" si="5"/>
        <v>1</v>
      </c>
      <c r="G60" s="385" t="s">
        <v>867</v>
      </c>
    </row>
  </sheetData>
  <mergeCells count="11">
    <mergeCell ref="A23:G23"/>
    <mergeCell ref="A38:G38"/>
    <mergeCell ref="A43:G43"/>
    <mergeCell ref="A49:G49"/>
    <mergeCell ref="A39:A41"/>
    <mergeCell ref="A18:G18"/>
    <mergeCell ref="A2:G2"/>
    <mergeCell ref="A3:G3"/>
    <mergeCell ref="A7:G7"/>
    <mergeCell ref="A12:G12"/>
    <mergeCell ref="A4:G4"/>
  </mergeCells>
  <phoneticPr fontId="37" type="noConversion"/>
  <pageMargins left="0.55118110236220474" right="0.23622047244094491" top="0.19685039370078741" bottom="0.15748031496062992" header="0.19685039370078741" footer="0.15748031496062992"/>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zoomScale="70" zoomScaleSheetLayoutView="70" workbookViewId="0">
      <selection sqref="A1:XFD1048576"/>
    </sheetView>
  </sheetViews>
  <sheetFormatPr defaultColWidth="9.140625" defaultRowHeight="15" x14ac:dyDescent="0.25"/>
  <cols>
    <col min="1" max="1" width="9.7109375" style="384" customWidth="1"/>
    <col min="2" max="2" width="39.42578125" style="164" customWidth="1"/>
    <col min="3" max="3" width="16.5703125" style="164" customWidth="1"/>
    <col min="4" max="4" width="12.7109375" style="164" customWidth="1"/>
    <col min="5" max="5" width="11.42578125" style="164" customWidth="1"/>
    <col min="6" max="6" width="12.42578125" style="164" customWidth="1"/>
    <col min="7" max="7" width="40" style="164" customWidth="1"/>
    <col min="8" max="16384" width="9.140625" style="164"/>
  </cols>
  <sheetData>
    <row r="1" spans="1:9" x14ac:dyDescent="0.25">
      <c r="G1" s="383" t="s">
        <v>63</v>
      </c>
    </row>
    <row r="2" spans="1:9" ht="18.75" x14ac:dyDescent="0.3">
      <c r="A2" s="1016" t="s">
        <v>662</v>
      </c>
      <c r="B2" s="1016"/>
      <c r="C2" s="1016"/>
      <c r="D2" s="1016"/>
      <c r="E2" s="1016"/>
      <c r="F2" s="1016"/>
      <c r="G2" s="1016"/>
    </row>
    <row r="3" spans="1:9" ht="18.75" x14ac:dyDescent="0.3">
      <c r="A3" s="1016" t="s">
        <v>663</v>
      </c>
      <c r="B3" s="1016"/>
      <c r="C3" s="1016"/>
      <c r="D3" s="1016"/>
      <c r="E3" s="1016"/>
      <c r="F3" s="1016"/>
      <c r="G3" s="1016"/>
    </row>
    <row r="4" spans="1:9" ht="19.5" customHeight="1" x14ac:dyDescent="0.3">
      <c r="A4" s="1020" t="s">
        <v>634</v>
      </c>
      <c r="B4" s="1020"/>
      <c r="C4" s="1020"/>
      <c r="D4" s="1020"/>
      <c r="E4" s="1020"/>
      <c r="F4" s="1020"/>
      <c r="G4" s="1020"/>
    </row>
    <row r="5" spans="1:9" ht="71.25" customHeight="1" x14ac:dyDescent="0.25">
      <c r="A5" s="458" t="s">
        <v>197</v>
      </c>
      <c r="B5" s="458" t="s">
        <v>664</v>
      </c>
      <c r="C5" s="458" t="s">
        <v>638</v>
      </c>
      <c r="D5" s="458" t="s">
        <v>639</v>
      </c>
      <c r="E5" s="458" t="s">
        <v>640</v>
      </c>
      <c r="F5" s="458" t="s">
        <v>665</v>
      </c>
      <c r="G5" s="458" t="s">
        <v>666</v>
      </c>
    </row>
    <row r="6" spans="1:9" x14ac:dyDescent="0.25">
      <c r="A6" s="1005">
        <v>1</v>
      </c>
      <c r="B6" s="1005">
        <v>3</v>
      </c>
      <c r="C6" s="1005"/>
      <c r="D6" s="1005">
        <v>4</v>
      </c>
      <c r="E6" s="1005">
        <v>5</v>
      </c>
      <c r="F6" s="1005">
        <v>6</v>
      </c>
      <c r="G6" s="1005">
        <v>7</v>
      </c>
    </row>
    <row r="7" spans="1:9" ht="16.5" customHeight="1" x14ac:dyDescent="0.25">
      <c r="A7" s="1017" t="s">
        <v>636</v>
      </c>
      <c r="B7" s="1017"/>
      <c r="C7" s="1018"/>
      <c r="D7" s="1018"/>
      <c r="E7" s="1017"/>
      <c r="F7" s="1017"/>
      <c r="G7" s="1017"/>
    </row>
    <row r="8" spans="1:9" s="384" customFormat="1" ht="123" customHeight="1" x14ac:dyDescent="0.25">
      <c r="A8" s="465" t="s">
        <v>126</v>
      </c>
      <c r="B8" s="389" t="s">
        <v>672</v>
      </c>
      <c r="C8" s="387" t="s">
        <v>647</v>
      </c>
      <c r="D8" s="387">
        <v>0.5</v>
      </c>
      <c r="E8" s="345">
        <v>0.5</v>
      </c>
      <c r="F8" s="346">
        <f>E8/D8</f>
        <v>1</v>
      </c>
      <c r="G8" s="387" t="s">
        <v>868</v>
      </c>
    </row>
    <row r="9" spans="1:9" s="384" customFormat="1" ht="109.5" customHeight="1" x14ac:dyDescent="0.25">
      <c r="A9" s="465" t="s">
        <v>161</v>
      </c>
      <c r="B9" s="389" t="s">
        <v>673</v>
      </c>
      <c r="C9" s="463" t="s">
        <v>647</v>
      </c>
      <c r="D9" s="463">
        <v>0.05</v>
      </c>
      <c r="E9" s="345">
        <v>0.05</v>
      </c>
      <c r="F9" s="346">
        <f>E9/D9</f>
        <v>1</v>
      </c>
      <c r="G9" s="387" t="s">
        <v>868</v>
      </c>
    </row>
    <row r="10" spans="1:9" x14ac:dyDescent="0.25">
      <c r="A10" s="1019" t="s">
        <v>667</v>
      </c>
      <c r="B10" s="1015"/>
      <c r="C10" s="1015"/>
      <c r="D10" s="1015"/>
      <c r="E10" s="1015"/>
      <c r="F10" s="1015"/>
      <c r="G10" s="1015"/>
    </row>
    <row r="11" spans="1:9" ht="25.5" hidden="1" customHeight="1" x14ac:dyDescent="0.25">
      <c r="A11" s="327"/>
      <c r="B11" s="190"/>
      <c r="C11" s="190"/>
      <c r="D11" s="269"/>
      <c r="E11" s="269"/>
      <c r="F11" s="269"/>
      <c r="G11" s="190"/>
    </row>
    <row r="12" spans="1:9" s="384" customFormat="1" ht="114.75" customHeight="1" x14ac:dyDescent="0.25">
      <c r="A12" s="347" t="s">
        <v>164</v>
      </c>
      <c r="B12" s="389" t="s">
        <v>674</v>
      </c>
      <c r="C12" s="463" t="s">
        <v>647</v>
      </c>
      <c r="D12" s="469">
        <v>0.01</v>
      </c>
      <c r="E12" s="469">
        <v>0.01</v>
      </c>
      <c r="F12" s="411">
        <f>E12/D12</f>
        <v>1</v>
      </c>
      <c r="G12" s="387" t="s">
        <v>868</v>
      </c>
      <c r="H12" s="436"/>
      <c r="I12" s="391"/>
    </row>
    <row r="13" spans="1:9" x14ac:dyDescent="0.25">
      <c r="A13" s="1015" t="s">
        <v>369</v>
      </c>
      <c r="B13" s="1015"/>
      <c r="C13" s="1015"/>
      <c r="D13" s="1015"/>
      <c r="E13" s="1015"/>
      <c r="F13" s="1015"/>
      <c r="G13" s="1015"/>
    </row>
    <row r="14" spans="1:9" ht="123.75" customHeight="1" x14ac:dyDescent="0.25">
      <c r="A14" s="460" t="s">
        <v>161</v>
      </c>
      <c r="B14" s="459" t="s">
        <v>675</v>
      </c>
      <c r="C14" s="387" t="s">
        <v>658</v>
      </c>
      <c r="D14" s="387">
        <v>1.5</v>
      </c>
      <c r="E14" s="387">
        <v>98.1</v>
      </c>
      <c r="F14" s="346">
        <f>E14/D14</f>
        <v>65.399999999999991</v>
      </c>
      <c r="G14" s="735" t="s">
        <v>1016</v>
      </c>
      <c r="H14" s="164">
        <v>35</v>
      </c>
    </row>
    <row r="15" spans="1:9" x14ac:dyDescent="0.25">
      <c r="A15" s="1015" t="s">
        <v>668</v>
      </c>
      <c r="B15" s="1015"/>
      <c r="C15" s="1015"/>
      <c r="D15" s="1015"/>
      <c r="E15" s="1015"/>
      <c r="F15" s="1015"/>
      <c r="G15" s="1015"/>
    </row>
    <row r="16" spans="1:9" ht="83.25" hidden="1" customHeight="1" x14ac:dyDescent="0.25">
      <c r="A16" s="460" t="s">
        <v>126</v>
      </c>
      <c r="B16" s="336" t="s">
        <v>676</v>
      </c>
      <c r="C16" s="463" t="s">
        <v>647</v>
      </c>
      <c r="D16" s="347">
        <v>0.01</v>
      </c>
      <c r="E16" s="347">
        <v>0.04</v>
      </c>
      <c r="F16" s="411">
        <f>(D16-E16)/D16*100%+100%</f>
        <v>-2</v>
      </c>
      <c r="G16" s="413"/>
      <c r="H16" s="176"/>
      <c r="I16" s="176"/>
    </row>
    <row r="17" spans="1:9" s="384" customFormat="1" ht="83.25" customHeight="1" x14ac:dyDescent="0.25">
      <c r="A17" s="460" t="s">
        <v>126</v>
      </c>
      <c r="B17" s="336" t="s">
        <v>676</v>
      </c>
      <c r="C17" s="463" t="s">
        <v>647</v>
      </c>
      <c r="D17" s="347">
        <v>0.01</v>
      </c>
      <c r="E17" s="347">
        <v>0.05</v>
      </c>
      <c r="F17" s="411">
        <f t="shared" ref="F17" si="0">(D17-E17)/D17*100%+100%</f>
        <v>-3</v>
      </c>
      <c r="G17" s="413"/>
      <c r="H17" s="388"/>
      <c r="I17" s="388"/>
    </row>
    <row r="18" spans="1:9" s="384" customFormat="1" ht="76.5" customHeight="1" x14ac:dyDescent="0.25">
      <c r="A18" s="460" t="s">
        <v>161</v>
      </c>
      <c r="B18" s="336" t="s">
        <v>677</v>
      </c>
      <c r="C18" s="468" t="s">
        <v>678</v>
      </c>
      <c r="D18" s="414">
        <v>300</v>
      </c>
      <c r="E18" s="414">
        <v>453</v>
      </c>
      <c r="F18" s="411">
        <f t="shared" ref="F18:F23" si="1">E18/D18</f>
        <v>1.51</v>
      </c>
      <c r="G18" s="413"/>
      <c r="H18" s="388"/>
      <c r="I18" s="388"/>
    </row>
    <row r="19" spans="1:9" s="384" customFormat="1" ht="63" customHeight="1" x14ac:dyDescent="0.25">
      <c r="A19" s="460" t="s">
        <v>111</v>
      </c>
      <c r="B19" s="389" t="s">
        <v>679</v>
      </c>
      <c r="C19" s="468" t="s">
        <v>678</v>
      </c>
      <c r="D19" s="415">
        <v>20</v>
      </c>
      <c r="E19" s="415">
        <v>36</v>
      </c>
      <c r="F19" s="411">
        <f t="shared" si="1"/>
        <v>1.8</v>
      </c>
      <c r="G19" s="413"/>
    </row>
    <row r="20" spans="1:9" s="384" customFormat="1" ht="57.75" customHeight="1" x14ac:dyDescent="0.25">
      <c r="A20" s="460" t="s">
        <v>329</v>
      </c>
      <c r="B20" s="426" t="s">
        <v>680</v>
      </c>
      <c r="C20" s="1006" t="s">
        <v>653</v>
      </c>
      <c r="D20" s="462">
        <v>1000</v>
      </c>
      <c r="E20" s="462">
        <v>21841</v>
      </c>
      <c r="F20" s="411">
        <f t="shared" ref="F20" si="2">(D20-E20)/D20*100%+100%</f>
        <v>-19.841000000000001</v>
      </c>
      <c r="G20" s="416"/>
    </row>
    <row r="21" spans="1:9" s="384" customFormat="1" ht="43.5" customHeight="1" x14ac:dyDescent="0.25">
      <c r="A21" s="460" t="s">
        <v>330</v>
      </c>
      <c r="B21" s="426" t="s">
        <v>681</v>
      </c>
      <c r="C21" s="736" t="s">
        <v>678</v>
      </c>
      <c r="D21" s="462">
        <v>497</v>
      </c>
      <c r="E21" s="462">
        <v>1369</v>
      </c>
      <c r="F21" s="411">
        <f t="shared" si="1"/>
        <v>2.7545271629778671</v>
      </c>
      <c r="G21" s="417"/>
    </row>
    <row r="22" spans="1:9" s="384" customFormat="1" ht="75" customHeight="1" x14ac:dyDescent="0.25">
      <c r="A22" s="460" t="s">
        <v>412</v>
      </c>
      <c r="B22" s="389" t="s">
        <v>682</v>
      </c>
      <c r="C22" s="468" t="s">
        <v>678</v>
      </c>
      <c r="D22" s="462">
        <v>270</v>
      </c>
      <c r="E22" s="387">
        <v>271</v>
      </c>
      <c r="F22" s="411">
        <f t="shared" si="1"/>
        <v>1.0037037037037038</v>
      </c>
      <c r="G22" s="425"/>
    </row>
    <row r="23" spans="1:9" s="384" customFormat="1" ht="51" x14ac:dyDescent="0.25">
      <c r="A23" s="460" t="s">
        <v>413</v>
      </c>
      <c r="B23" s="389" t="s">
        <v>683</v>
      </c>
      <c r="C23" s="468" t="s">
        <v>678</v>
      </c>
      <c r="D23" s="387">
        <v>20</v>
      </c>
      <c r="E23" s="418">
        <v>24</v>
      </c>
      <c r="F23" s="411">
        <f t="shared" si="1"/>
        <v>1.2</v>
      </c>
      <c r="G23" s="412"/>
    </row>
    <row r="24" spans="1:9" ht="57.75" hidden="1" customHeight="1" x14ac:dyDescent="0.25">
      <c r="A24" s="460" t="s">
        <v>329</v>
      </c>
      <c r="B24" s="426" t="s">
        <v>680</v>
      </c>
      <c r="C24" s="1006" t="s">
        <v>653</v>
      </c>
      <c r="D24" s="734">
        <v>1000</v>
      </c>
      <c r="E24" s="462">
        <v>21841</v>
      </c>
      <c r="F24" s="411">
        <f>E24/D24</f>
        <v>21.841000000000001</v>
      </c>
      <c r="G24" s="416"/>
    </row>
    <row r="25" spans="1:9" x14ac:dyDescent="0.25">
      <c r="A25" s="1021" t="s">
        <v>669</v>
      </c>
      <c r="B25" s="1022"/>
      <c r="C25" s="1022"/>
      <c r="D25" s="1022"/>
      <c r="E25" s="1022"/>
      <c r="F25" s="1022"/>
      <c r="G25" s="1023"/>
    </row>
    <row r="26" spans="1:9" s="384" customFormat="1" ht="77.25" customHeight="1" x14ac:dyDescent="0.25">
      <c r="A26" s="1028" t="s">
        <v>126</v>
      </c>
      <c r="B26" s="177" t="s">
        <v>684</v>
      </c>
      <c r="C26" s="467" t="s">
        <v>678</v>
      </c>
      <c r="D26" s="419">
        <v>750</v>
      </c>
      <c r="E26" s="419">
        <v>858</v>
      </c>
      <c r="F26" s="411">
        <f t="shared" ref="F26:F27" si="3">E26/D26</f>
        <v>1.1439999999999999</v>
      </c>
      <c r="G26" s="389"/>
    </row>
    <row r="27" spans="1:9" s="384" customFormat="1" ht="80.25" customHeight="1" x14ac:dyDescent="0.25">
      <c r="A27" s="1029"/>
      <c r="B27" s="177" t="s">
        <v>685</v>
      </c>
      <c r="C27" s="466" t="s">
        <v>647</v>
      </c>
      <c r="D27" s="385">
        <v>70</v>
      </c>
      <c r="E27" s="385">
        <v>53.1</v>
      </c>
      <c r="F27" s="411">
        <f t="shared" si="3"/>
        <v>0.75857142857142856</v>
      </c>
      <c r="G27" s="389"/>
      <c r="H27" s="326"/>
    </row>
    <row r="28" spans="1:9" ht="15" hidden="1" customHeight="1" x14ac:dyDescent="0.25">
      <c r="A28" s="209"/>
      <c r="B28" s="192"/>
      <c r="C28" s="192"/>
      <c r="D28" s="385">
        <v>75</v>
      </c>
      <c r="E28" s="390">
        <v>59.6</v>
      </c>
      <c r="F28" s="193"/>
      <c r="G28" s="389" t="s">
        <v>346</v>
      </c>
    </row>
    <row r="29" spans="1:9" x14ac:dyDescent="0.25">
      <c r="A29" s="1021" t="s">
        <v>670</v>
      </c>
      <c r="B29" s="1024"/>
      <c r="C29" s="1024"/>
      <c r="D29" s="1024"/>
      <c r="E29" s="1024"/>
      <c r="F29" s="1024"/>
      <c r="G29" s="1025"/>
    </row>
    <row r="30" spans="1:9" ht="76.5" x14ac:dyDescent="0.25">
      <c r="A30" s="414" t="s">
        <v>164</v>
      </c>
      <c r="B30" s="461" t="s">
        <v>686</v>
      </c>
      <c r="C30" s="466" t="s">
        <v>647</v>
      </c>
      <c r="D30" s="348">
        <v>0.5</v>
      </c>
      <c r="E30" s="347">
        <v>0.5</v>
      </c>
      <c r="F30" s="346">
        <f>E30/D30</f>
        <v>1</v>
      </c>
      <c r="G30" s="387" t="s">
        <v>868</v>
      </c>
    </row>
    <row r="31" spans="1:9" x14ac:dyDescent="0.25">
      <c r="A31" s="1026" t="s">
        <v>671</v>
      </c>
      <c r="B31" s="1027"/>
      <c r="C31" s="1027"/>
      <c r="D31" s="1027"/>
      <c r="E31" s="1027"/>
      <c r="F31" s="1027"/>
      <c r="G31" s="1027"/>
    </row>
    <row r="32" spans="1:9" s="386" customFormat="1" ht="137.25" customHeight="1" x14ac:dyDescent="0.2">
      <c r="A32" s="737" t="s">
        <v>126</v>
      </c>
      <c r="B32" s="738" t="s">
        <v>687</v>
      </c>
      <c r="C32" s="466" t="s">
        <v>647</v>
      </c>
      <c r="D32" s="419">
        <v>1</v>
      </c>
      <c r="E32" s="419">
        <v>1</v>
      </c>
      <c r="F32" s="346">
        <f t="shared" ref="F32:F42" si="4">E32/D32</f>
        <v>1</v>
      </c>
      <c r="G32" s="387" t="s">
        <v>868</v>
      </c>
    </row>
    <row r="33" spans="1:7" s="386" customFormat="1" ht="132.75" customHeight="1" x14ac:dyDescent="0.2">
      <c r="A33" s="737" t="s">
        <v>161</v>
      </c>
      <c r="B33" s="389" t="s">
        <v>688</v>
      </c>
      <c r="C33" s="466" t="s">
        <v>647</v>
      </c>
      <c r="D33" s="419">
        <v>1</v>
      </c>
      <c r="E33" s="419">
        <v>1</v>
      </c>
      <c r="F33" s="346">
        <f t="shared" si="4"/>
        <v>1</v>
      </c>
      <c r="G33" s="387" t="s">
        <v>868</v>
      </c>
    </row>
    <row r="34" spans="1:7" s="386" customFormat="1" ht="81" customHeight="1" x14ac:dyDescent="0.2">
      <c r="A34" s="737" t="s">
        <v>111</v>
      </c>
      <c r="B34" s="389" t="s">
        <v>689</v>
      </c>
      <c r="C34" s="466" t="s">
        <v>647</v>
      </c>
      <c r="D34" s="419">
        <v>12</v>
      </c>
      <c r="E34" s="419">
        <v>12</v>
      </c>
      <c r="F34" s="346">
        <f t="shared" si="4"/>
        <v>1</v>
      </c>
      <c r="G34" s="387" t="s">
        <v>868</v>
      </c>
    </row>
    <row r="35" spans="1:7" s="386" customFormat="1" ht="78.75" customHeight="1" x14ac:dyDescent="0.2">
      <c r="A35" s="737" t="s">
        <v>329</v>
      </c>
      <c r="B35" s="389" t="s">
        <v>690</v>
      </c>
      <c r="C35" s="466" t="s">
        <v>647</v>
      </c>
      <c r="D35" s="419">
        <v>5</v>
      </c>
      <c r="E35" s="419">
        <v>5</v>
      </c>
      <c r="F35" s="346">
        <f t="shared" si="4"/>
        <v>1</v>
      </c>
      <c r="G35" s="387" t="s">
        <v>868</v>
      </c>
    </row>
    <row r="36" spans="1:7" s="386" customFormat="1" ht="63.75" x14ac:dyDescent="0.2">
      <c r="A36" s="737" t="s">
        <v>330</v>
      </c>
      <c r="B36" s="738" t="s">
        <v>691</v>
      </c>
      <c r="C36" s="466" t="s">
        <v>647</v>
      </c>
      <c r="D36" s="419">
        <v>2.4</v>
      </c>
      <c r="E36" s="419">
        <v>2.4</v>
      </c>
      <c r="F36" s="346">
        <f t="shared" si="4"/>
        <v>1</v>
      </c>
      <c r="G36" s="387" t="s">
        <v>868</v>
      </c>
    </row>
    <row r="37" spans="1:7" s="386" customFormat="1" ht="153" x14ac:dyDescent="0.2">
      <c r="A37" s="737" t="s">
        <v>412</v>
      </c>
      <c r="B37" s="389" t="s">
        <v>692</v>
      </c>
      <c r="C37" s="466" t="s">
        <v>647</v>
      </c>
      <c r="D37" s="419">
        <v>10</v>
      </c>
      <c r="E37" s="419">
        <v>10</v>
      </c>
      <c r="F37" s="346">
        <f t="shared" si="4"/>
        <v>1</v>
      </c>
      <c r="G37" s="387" t="s">
        <v>868</v>
      </c>
    </row>
    <row r="38" spans="1:7" s="386" customFormat="1" ht="102" x14ac:dyDescent="0.2">
      <c r="A38" s="737" t="s">
        <v>413</v>
      </c>
      <c r="B38" s="389" t="s">
        <v>693</v>
      </c>
      <c r="C38" s="466" t="s">
        <v>647</v>
      </c>
      <c r="D38" s="419">
        <v>5</v>
      </c>
      <c r="E38" s="419">
        <v>5</v>
      </c>
      <c r="F38" s="346">
        <f t="shared" si="4"/>
        <v>1</v>
      </c>
      <c r="G38" s="387" t="s">
        <v>868</v>
      </c>
    </row>
    <row r="39" spans="1:7" s="386" customFormat="1" ht="120" customHeight="1" x14ac:dyDescent="0.2">
      <c r="A39" s="737" t="s">
        <v>414</v>
      </c>
      <c r="B39" s="389" t="s">
        <v>694</v>
      </c>
      <c r="C39" s="466" t="s">
        <v>647</v>
      </c>
      <c r="D39" s="419">
        <v>10</v>
      </c>
      <c r="E39" s="419">
        <v>10</v>
      </c>
      <c r="F39" s="346">
        <f t="shared" si="4"/>
        <v>1</v>
      </c>
      <c r="G39" s="387" t="s">
        <v>868</v>
      </c>
    </row>
    <row r="40" spans="1:7" s="386" customFormat="1" ht="114.75" x14ac:dyDescent="0.2">
      <c r="A40" s="737" t="s">
        <v>415</v>
      </c>
      <c r="B40" s="389" t="s">
        <v>695</v>
      </c>
      <c r="C40" s="466" t="s">
        <v>647</v>
      </c>
      <c r="D40" s="419">
        <v>18</v>
      </c>
      <c r="E40" s="419">
        <v>18</v>
      </c>
      <c r="F40" s="346">
        <f t="shared" si="4"/>
        <v>1</v>
      </c>
      <c r="G40" s="387" t="s">
        <v>868</v>
      </c>
    </row>
    <row r="41" spans="1:7" s="386" customFormat="1" ht="76.5" x14ac:dyDescent="0.2">
      <c r="A41" s="737" t="s">
        <v>416</v>
      </c>
      <c r="B41" s="389" t="s">
        <v>696</v>
      </c>
      <c r="C41" s="466" t="s">
        <v>647</v>
      </c>
      <c r="D41" s="419">
        <v>5</v>
      </c>
      <c r="E41" s="419">
        <v>5</v>
      </c>
      <c r="F41" s="346">
        <f t="shared" si="4"/>
        <v>1</v>
      </c>
      <c r="G41" s="387" t="s">
        <v>868</v>
      </c>
    </row>
    <row r="42" spans="1:7" s="386" customFormat="1" ht="173.25" customHeight="1" x14ac:dyDescent="0.2">
      <c r="A42" s="737" t="s">
        <v>417</v>
      </c>
      <c r="B42" s="389" t="s">
        <v>697</v>
      </c>
      <c r="C42" s="466" t="s">
        <v>647</v>
      </c>
      <c r="D42" s="385">
        <v>10</v>
      </c>
      <c r="E42" s="385">
        <v>10</v>
      </c>
      <c r="F42" s="346">
        <f t="shared" si="4"/>
        <v>1</v>
      </c>
      <c r="G42" s="387" t="s">
        <v>868</v>
      </c>
    </row>
  </sheetData>
  <mergeCells count="11">
    <mergeCell ref="A31:G31"/>
    <mergeCell ref="A2:G2"/>
    <mergeCell ref="A3:G3"/>
    <mergeCell ref="A4:G4"/>
    <mergeCell ref="A7:G7"/>
    <mergeCell ref="A10:G10"/>
    <mergeCell ref="A13:G13"/>
    <mergeCell ref="A15:G15"/>
    <mergeCell ref="A25:G25"/>
    <mergeCell ref="A26:A27"/>
    <mergeCell ref="A29:G29"/>
  </mergeCells>
  <pageMargins left="0.55118110236220474" right="0.23622047244094491" top="0.19685039370078741" bottom="0.15748031496062992" header="0.19685039370078741" footer="0.15748031496062992"/>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
  <sheetViews>
    <sheetView tabSelected="1" view="pageBreakPreview" zoomScale="80" zoomScaleNormal="70" zoomScaleSheetLayoutView="80" workbookViewId="0">
      <pane ySplit="7" topLeftCell="A69" activePane="bottomLeft" state="frozen"/>
      <selection pane="bottomLeft" activeCell="Q71" sqref="Q71"/>
    </sheetView>
  </sheetViews>
  <sheetFormatPr defaultColWidth="9.140625" defaultRowHeight="15" x14ac:dyDescent="0.25"/>
  <cols>
    <col min="1" max="1" width="6.42578125" style="384" customWidth="1"/>
    <col min="2" max="2" width="6.42578125" style="384" hidden="1" customWidth="1"/>
    <col min="3" max="3" width="34.5703125" style="384" customWidth="1"/>
    <col min="4" max="4" width="19.5703125" style="328" customWidth="1"/>
    <col min="5" max="5" width="19.7109375" style="875" customWidth="1"/>
    <col min="6" max="6" width="19.85546875" style="311" customWidth="1"/>
    <col min="7" max="7" width="5.5703125" style="311" customWidth="1"/>
    <col min="8" max="8" width="20.7109375" style="326" customWidth="1"/>
    <col min="9" max="9" width="21.85546875" style="384" customWidth="1"/>
    <col min="10" max="10" width="4.85546875" style="384" customWidth="1"/>
    <col min="11" max="11" width="18.5703125" style="332" customWidth="1"/>
    <col min="12" max="12" width="18.85546875" style="311" customWidth="1"/>
    <col min="13" max="13" width="4.7109375" style="311" customWidth="1"/>
    <col min="14" max="14" width="14.28515625" style="384" customWidth="1"/>
    <col min="15" max="15" width="17" style="224" customWidth="1"/>
    <col min="16" max="16" width="18.140625" style="224" customWidth="1"/>
    <col min="17" max="17" width="29.7109375" style="224" customWidth="1"/>
    <col min="18" max="18" width="23" style="384" customWidth="1"/>
    <col min="19" max="19" width="17.28515625" style="384" bestFit="1" customWidth="1"/>
    <col min="20" max="20" width="15.140625" style="384" bestFit="1" customWidth="1"/>
    <col min="21" max="21" width="10.42578125" style="384" bestFit="1" customWidth="1"/>
    <col min="22" max="22" width="11.5703125" style="384" bestFit="1" customWidth="1"/>
    <col min="23" max="16384" width="9.140625" style="384"/>
  </cols>
  <sheetData>
    <row r="1" spans="1:20" x14ac:dyDescent="0.25">
      <c r="D1" s="375"/>
      <c r="E1" s="759"/>
      <c r="K1" s="311"/>
      <c r="L1" s="317"/>
      <c r="N1" s="317" t="s">
        <v>124</v>
      </c>
    </row>
    <row r="2" spans="1:20" ht="18.75" x14ac:dyDescent="0.3">
      <c r="A2" s="1064" t="s">
        <v>632</v>
      </c>
      <c r="B2" s="1064"/>
      <c r="C2" s="1064"/>
      <c r="D2" s="1064"/>
      <c r="E2" s="1064"/>
      <c r="F2" s="1064"/>
      <c r="G2" s="1064"/>
      <c r="H2" s="1064"/>
      <c r="I2" s="1064"/>
      <c r="J2" s="1064"/>
      <c r="K2" s="1064"/>
      <c r="L2" s="1064"/>
      <c r="M2" s="1064"/>
      <c r="N2" s="1064"/>
    </row>
    <row r="3" spans="1:20" ht="18.75" x14ac:dyDescent="0.3">
      <c r="A3" s="1016" t="s">
        <v>633</v>
      </c>
      <c r="B3" s="1016"/>
      <c r="C3" s="1016"/>
      <c r="D3" s="1016"/>
      <c r="E3" s="1016"/>
      <c r="F3" s="1016"/>
      <c r="G3" s="1016"/>
      <c r="H3" s="1016"/>
      <c r="I3" s="1016"/>
      <c r="J3" s="1016"/>
      <c r="K3" s="1016"/>
      <c r="L3" s="1016"/>
      <c r="M3" s="1016"/>
      <c r="N3" s="1016"/>
    </row>
    <row r="4" spans="1:20" ht="18.75" x14ac:dyDescent="0.3">
      <c r="A4" s="1016" t="s">
        <v>634</v>
      </c>
      <c r="B4" s="1016"/>
      <c r="C4" s="1016"/>
      <c r="D4" s="1016"/>
      <c r="E4" s="1016"/>
      <c r="F4" s="1016"/>
      <c r="G4" s="1016"/>
      <c r="H4" s="1016"/>
      <c r="I4" s="1016"/>
      <c r="J4" s="1016"/>
      <c r="K4" s="1016"/>
      <c r="L4" s="1016"/>
      <c r="M4" s="1016"/>
      <c r="N4" s="1016"/>
    </row>
    <row r="5" spans="1:20" ht="18" customHeight="1" x14ac:dyDescent="0.3">
      <c r="A5" s="212"/>
      <c r="B5" s="212"/>
      <c r="C5" s="212"/>
      <c r="D5" s="300"/>
      <c r="E5" s="760"/>
      <c r="F5" s="316"/>
      <c r="G5" s="316"/>
      <c r="H5" s="241"/>
      <c r="I5" s="212"/>
      <c r="J5" s="212"/>
      <c r="K5" s="316"/>
      <c r="L5" s="316"/>
      <c r="M5" s="316"/>
      <c r="N5" s="456"/>
    </row>
    <row r="6" spans="1:20" s="386" customFormat="1" ht="42" customHeight="1" x14ac:dyDescent="0.2">
      <c r="A6" s="1070" t="s">
        <v>197</v>
      </c>
      <c r="B6" s="695"/>
      <c r="C6" s="1070" t="s">
        <v>198</v>
      </c>
      <c r="D6" s="1074" t="s">
        <v>199</v>
      </c>
      <c r="E6" s="1076" t="s">
        <v>119</v>
      </c>
      <c r="F6" s="1073"/>
      <c r="G6" s="1073"/>
      <c r="H6" s="1072" t="s">
        <v>120</v>
      </c>
      <c r="I6" s="1073"/>
      <c r="J6" s="1073"/>
      <c r="K6" s="1076" t="s">
        <v>200</v>
      </c>
      <c r="L6" s="1073"/>
      <c r="M6" s="1077"/>
      <c r="N6" s="1065" t="s">
        <v>635</v>
      </c>
      <c r="O6" s="242"/>
      <c r="P6" s="242"/>
      <c r="Q6" s="242"/>
    </row>
    <row r="7" spans="1:20" s="386" customFormat="1" ht="42" customHeight="1" x14ac:dyDescent="0.2">
      <c r="A7" s="1071"/>
      <c r="B7" s="696"/>
      <c r="C7" s="1071"/>
      <c r="D7" s="1075"/>
      <c r="E7" s="312" t="s">
        <v>201</v>
      </c>
      <c r="F7" s="695" t="s">
        <v>202</v>
      </c>
      <c r="G7" s="695" t="s">
        <v>203</v>
      </c>
      <c r="H7" s="694" t="s">
        <v>201</v>
      </c>
      <c r="I7" s="695" t="s">
        <v>202</v>
      </c>
      <c r="J7" s="695" t="s">
        <v>203</v>
      </c>
      <c r="K7" s="312" t="s">
        <v>201</v>
      </c>
      <c r="L7" s="695" t="s">
        <v>202</v>
      </c>
      <c r="M7" s="890" t="s">
        <v>203</v>
      </c>
      <c r="N7" s="1066"/>
      <c r="O7" s="242"/>
      <c r="P7" s="242"/>
      <c r="Q7" s="242"/>
    </row>
    <row r="8" spans="1:20" s="386" customFormat="1" ht="14.25" customHeight="1" thickBot="1" x14ac:dyDescent="0.25">
      <c r="A8" s="695">
        <v>1</v>
      </c>
      <c r="B8" s="695"/>
      <c r="C8" s="695">
        <v>2</v>
      </c>
      <c r="D8" s="697">
        <v>3</v>
      </c>
      <c r="E8" s="312">
        <v>4</v>
      </c>
      <c r="F8" s="695">
        <v>5</v>
      </c>
      <c r="G8" s="695">
        <v>6</v>
      </c>
      <c r="H8" s="694">
        <v>7</v>
      </c>
      <c r="I8" s="695">
        <v>8</v>
      </c>
      <c r="J8" s="695">
        <v>9</v>
      </c>
      <c r="K8" s="891">
        <v>10</v>
      </c>
      <c r="L8" s="892">
        <v>11</v>
      </c>
      <c r="M8" s="893">
        <v>12</v>
      </c>
      <c r="N8" s="694">
        <v>13</v>
      </c>
      <c r="O8" s="242"/>
      <c r="P8" s="242"/>
      <c r="Q8" s="242"/>
    </row>
    <row r="9" spans="1:20" ht="19.5" customHeight="1" thickBot="1" x14ac:dyDescent="0.3">
      <c r="A9" s="1067" t="s">
        <v>636</v>
      </c>
      <c r="B9" s="1068"/>
      <c r="C9" s="1068"/>
      <c r="D9" s="1068"/>
      <c r="E9" s="1068"/>
      <c r="F9" s="1068"/>
      <c r="G9" s="1068"/>
      <c r="H9" s="1068"/>
      <c r="I9" s="1068"/>
      <c r="J9" s="1068"/>
      <c r="K9" s="1068"/>
      <c r="L9" s="1068"/>
      <c r="M9" s="1068"/>
      <c r="N9" s="1069"/>
    </row>
    <row r="10" spans="1:20" ht="149.25" customHeight="1" x14ac:dyDescent="0.25">
      <c r="A10" s="197" t="s">
        <v>126</v>
      </c>
      <c r="B10" s="349"/>
      <c r="C10" s="213" t="s">
        <v>125</v>
      </c>
      <c r="D10" s="318" t="s">
        <v>336</v>
      </c>
      <c r="E10" s="876">
        <f>E11+E12+E13+E14+E15+E16+E17+E18+E19+E20+E21+E22+E23+E24+E25+E26+E27+E28+E29+E30+E31+E32+E33+E34+E35+E36+E37+E38+E39+E40+E41+E42+E43+E44+E45+E46+E47+E48+E49+E52+E53+E54+E55+E56+E57+E58+E50+E51</f>
        <v>1073429.1999999997</v>
      </c>
      <c r="F10" s="761">
        <f>SUM(F11:F58)</f>
        <v>5247031.1999999993</v>
      </c>
      <c r="G10" s="877"/>
      <c r="H10" s="876">
        <f>H11+H12+H13+H14+H15+H16+H17+H18+H19+H20+H21+H22+H23+H24+H25+H26+H27+H28+H29+H30+H31+H32+H33+H34+H35+H36+H37+H38+H39+H42+H41+H43+H44+H45+H46+H47+H48+H49+H52+H53+H54+H55+H56+H57+H58+H50+H51</f>
        <v>1074479.1049999997</v>
      </c>
      <c r="I10" s="761">
        <f>SUM(I11:I58)</f>
        <v>5245981.294999999</v>
      </c>
      <c r="J10" s="877"/>
      <c r="K10" s="894">
        <f>SUM(K11:K58)</f>
        <v>1068171.95312</v>
      </c>
      <c r="L10" s="243">
        <f>SUM(L11:L58)</f>
        <v>5231885.2673500022</v>
      </c>
      <c r="M10" s="895"/>
      <c r="N10" s="243"/>
      <c r="O10" s="256">
        <f>(K10+L10)/(I10+H10)</f>
        <v>0.99677188397066829</v>
      </c>
      <c r="P10" s="257">
        <f>L10/I10</f>
        <v>0.99731298552981273</v>
      </c>
      <c r="Q10" s="258">
        <f>K10/H10</f>
        <v>0.99413003766136543</v>
      </c>
      <c r="R10" s="259"/>
      <c r="S10" s="260">
        <f>I10+H10</f>
        <v>6320460.3999999985</v>
      </c>
      <c r="T10" s="260">
        <f>L10+K10</f>
        <v>6300057.2204700019</v>
      </c>
    </row>
    <row r="11" spans="1:20" s="246" customFormat="1" ht="38.25" customHeight="1" x14ac:dyDescent="0.25">
      <c r="A11" s="165" t="s">
        <v>218</v>
      </c>
      <c r="B11" s="165"/>
      <c r="C11" s="166" t="s">
        <v>226</v>
      </c>
      <c r="D11" s="394" t="s">
        <v>194</v>
      </c>
      <c r="E11" s="762"/>
      <c r="F11" s="214">
        <v>468502.7</v>
      </c>
      <c r="G11" s="878"/>
      <c r="H11" s="762"/>
      <c r="I11" s="214">
        <v>468502.7</v>
      </c>
      <c r="J11" s="878"/>
      <c r="K11" s="438"/>
      <c r="L11" s="439">
        <v>465475.72438000003</v>
      </c>
      <c r="M11" s="878"/>
      <c r="N11" s="244"/>
      <c r="O11" s="256">
        <f t="shared" ref="O11:O41" si="0">L11/I11</f>
        <v>0.9935390433822473</v>
      </c>
      <c r="P11" s="245"/>
      <c r="Q11" s="245"/>
    </row>
    <row r="12" spans="1:20" s="246" customFormat="1" ht="38.25" x14ac:dyDescent="0.25">
      <c r="A12" s="167" t="s">
        <v>219</v>
      </c>
      <c r="B12" s="167"/>
      <c r="C12" s="168" t="s">
        <v>227</v>
      </c>
      <c r="D12" s="394" t="s">
        <v>194</v>
      </c>
      <c r="E12" s="763"/>
      <c r="F12" s="215">
        <v>133900</v>
      </c>
      <c r="G12" s="879"/>
      <c r="H12" s="763"/>
      <c r="I12" s="215">
        <v>133900</v>
      </c>
      <c r="J12" s="879"/>
      <c r="K12" s="440"/>
      <c r="L12" s="441">
        <v>132465.5042</v>
      </c>
      <c r="M12" s="879"/>
      <c r="N12" s="247"/>
      <c r="O12" s="256">
        <f t="shared" si="0"/>
        <v>0.98928681254667661</v>
      </c>
      <c r="P12" s="245"/>
      <c r="Q12" s="245"/>
    </row>
    <row r="13" spans="1:20" s="246" customFormat="1" ht="154.5" customHeight="1" x14ac:dyDescent="0.25">
      <c r="A13" s="167" t="s">
        <v>220</v>
      </c>
      <c r="B13" s="167"/>
      <c r="C13" s="168" t="s">
        <v>68</v>
      </c>
      <c r="D13" s="394" t="s">
        <v>194</v>
      </c>
      <c r="E13" s="763"/>
      <c r="F13" s="215">
        <v>175000</v>
      </c>
      <c r="G13" s="879"/>
      <c r="H13" s="763"/>
      <c r="I13" s="215">
        <v>175000</v>
      </c>
      <c r="J13" s="879"/>
      <c r="K13" s="440"/>
      <c r="L13" s="441">
        <v>174256.01347000001</v>
      </c>
      <c r="M13" s="879"/>
      <c r="N13" s="247"/>
      <c r="O13" s="256">
        <f t="shared" si="0"/>
        <v>0.99574864839999999</v>
      </c>
      <c r="P13" s="245"/>
      <c r="Q13" s="245"/>
    </row>
    <row r="14" spans="1:20" s="246" customFormat="1" ht="39.75" customHeight="1" x14ac:dyDescent="0.25">
      <c r="A14" s="167" t="s">
        <v>221</v>
      </c>
      <c r="B14" s="167"/>
      <c r="C14" s="168" t="s">
        <v>228</v>
      </c>
      <c r="D14" s="394" t="s">
        <v>194</v>
      </c>
      <c r="E14" s="763"/>
      <c r="F14" s="215">
        <v>66634</v>
      </c>
      <c r="G14" s="879"/>
      <c r="H14" s="763"/>
      <c r="I14" s="215">
        <v>66634</v>
      </c>
      <c r="J14" s="879"/>
      <c r="K14" s="440"/>
      <c r="L14" s="441">
        <v>66348.04045</v>
      </c>
      <c r="M14" s="879"/>
      <c r="N14" s="247"/>
      <c r="O14" s="256">
        <f t="shared" si="0"/>
        <v>0.99570850391691934</v>
      </c>
      <c r="P14" s="245"/>
      <c r="Q14" s="245"/>
    </row>
    <row r="15" spans="1:20" s="246" customFormat="1" ht="51" customHeight="1" x14ac:dyDescent="0.25">
      <c r="A15" s="167" t="s">
        <v>222</v>
      </c>
      <c r="B15" s="167"/>
      <c r="C15" s="168" t="s">
        <v>69</v>
      </c>
      <c r="D15" s="394" t="s">
        <v>194</v>
      </c>
      <c r="E15" s="763"/>
      <c r="F15" s="764">
        <v>29200</v>
      </c>
      <c r="G15" s="879"/>
      <c r="H15" s="763"/>
      <c r="I15" s="215">
        <v>29200</v>
      </c>
      <c r="J15" s="879"/>
      <c r="K15" s="440"/>
      <c r="L15" s="441">
        <v>29199.794010000001</v>
      </c>
      <c r="M15" s="879"/>
      <c r="N15" s="247"/>
      <c r="O15" s="256">
        <f t="shared" si="0"/>
        <v>0.99999294554794527</v>
      </c>
      <c r="P15" s="245"/>
      <c r="Q15" s="245"/>
    </row>
    <row r="16" spans="1:20" s="246" customFormat="1" ht="25.5" x14ac:dyDescent="0.25">
      <c r="A16" s="167" t="s">
        <v>78</v>
      </c>
      <c r="B16" s="167"/>
      <c r="C16" s="168" t="s">
        <v>229</v>
      </c>
      <c r="D16" s="394" t="s">
        <v>194</v>
      </c>
      <c r="E16" s="217"/>
      <c r="F16" s="215">
        <v>1863837.2000000002</v>
      </c>
      <c r="G16" s="880"/>
      <c r="H16" s="217"/>
      <c r="I16" s="215">
        <v>1863837.2000000002</v>
      </c>
      <c r="J16" s="880"/>
      <c r="K16" s="442"/>
      <c r="L16" s="441">
        <v>1862742.4754900001</v>
      </c>
      <c r="M16" s="880"/>
      <c r="N16" s="220"/>
      <c r="O16" s="256">
        <f t="shared" si="0"/>
        <v>0.99941265014455116</v>
      </c>
      <c r="P16" s="245"/>
      <c r="Q16" s="245"/>
    </row>
    <row r="17" spans="1:17" s="246" customFormat="1" ht="25.5" x14ac:dyDescent="0.25">
      <c r="A17" s="167" t="s">
        <v>79</v>
      </c>
      <c r="B17" s="167"/>
      <c r="C17" s="168" t="s">
        <v>230</v>
      </c>
      <c r="D17" s="394" t="s">
        <v>194</v>
      </c>
      <c r="E17" s="217"/>
      <c r="F17" s="215">
        <v>1625</v>
      </c>
      <c r="G17" s="880"/>
      <c r="H17" s="217"/>
      <c r="I17" s="215">
        <v>1625</v>
      </c>
      <c r="J17" s="880"/>
      <c r="K17" s="442"/>
      <c r="L17" s="441">
        <v>1533.8900100000001</v>
      </c>
      <c r="M17" s="880"/>
      <c r="N17" s="220"/>
      <c r="O17" s="256">
        <f t="shared" si="0"/>
        <v>0.94393231384615395</v>
      </c>
      <c r="P17" s="245"/>
      <c r="Q17" s="245"/>
    </row>
    <row r="18" spans="1:17" s="246" customFormat="1" ht="51" x14ac:dyDescent="0.25">
      <c r="A18" s="167" t="s">
        <v>123</v>
      </c>
      <c r="B18" s="167"/>
      <c r="C18" s="168" t="s">
        <v>231</v>
      </c>
      <c r="D18" s="394" t="s">
        <v>194</v>
      </c>
      <c r="E18" s="217"/>
      <c r="F18" s="215">
        <v>28396.7</v>
      </c>
      <c r="G18" s="880"/>
      <c r="H18" s="217"/>
      <c r="I18" s="215">
        <v>28396.7</v>
      </c>
      <c r="J18" s="880"/>
      <c r="K18" s="442"/>
      <c r="L18" s="441">
        <v>28388.738700000002</v>
      </c>
      <c r="M18" s="880"/>
      <c r="N18" s="220"/>
      <c r="O18" s="256">
        <f t="shared" si="0"/>
        <v>0.99971963995816415</v>
      </c>
      <c r="P18" s="245"/>
      <c r="Q18" s="245"/>
    </row>
    <row r="19" spans="1:17" s="246" customFormat="1" ht="38.25" customHeight="1" x14ac:dyDescent="0.25">
      <c r="A19" s="167" t="s">
        <v>301</v>
      </c>
      <c r="B19" s="167"/>
      <c r="C19" s="168" t="s">
        <v>70</v>
      </c>
      <c r="D19" s="319" t="s">
        <v>194</v>
      </c>
      <c r="E19" s="217"/>
      <c r="F19" s="215">
        <v>1597867</v>
      </c>
      <c r="G19" s="880"/>
      <c r="H19" s="217"/>
      <c r="I19" s="215">
        <v>1597867</v>
      </c>
      <c r="J19" s="880"/>
      <c r="K19" s="442"/>
      <c r="L19" s="441">
        <v>1596553.13136</v>
      </c>
      <c r="M19" s="880"/>
      <c r="N19" s="220"/>
      <c r="O19" s="256">
        <f t="shared" si="0"/>
        <v>0.99917773591919723</v>
      </c>
      <c r="P19" s="245"/>
      <c r="Q19" s="245"/>
    </row>
    <row r="20" spans="1:17" s="246" customFormat="1" ht="43.5" customHeight="1" x14ac:dyDescent="0.25">
      <c r="A20" s="167" t="s">
        <v>304</v>
      </c>
      <c r="B20" s="167"/>
      <c r="C20" s="168" t="s">
        <v>232</v>
      </c>
      <c r="D20" s="394" t="s">
        <v>194</v>
      </c>
      <c r="E20" s="217"/>
      <c r="F20" s="215">
        <v>21452.400000000001</v>
      </c>
      <c r="G20" s="880"/>
      <c r="H20" s="217"/>
      <c r="I20" s="215">
        <v>21452.400000000001</v>
      </c>
      <c r="J20" s="888"/>
      <c r="K20" s="443"/>
      <c r="L20" s="441">
        <v>21009.590909999999</v>
      </c>
      <c r="M20" s="880"/>
      <c r="N20" s="220"/>
      <c r="O20" s="256">
        <f t="shared" si="0"/>
        <v>0.97935852911562327</v>
      </c>
      <c r="P20" s="245"/>
      <c r="Q20" s="245"/>
    </row>
    <row r="21" spans="1:17" s="246" customFormat="1" ht="51" x14ac:dyDescent="0.25">
      <c r="A21" s="167" t="s">
        <v>66</v>
      </c>
      <c r="B21" s="167"/>
      <c r="C21" s="168" t="s">
        <v>233</v>
      </c>
      <c r="D21" s="394" t="s">
        <v>194</v>
      </c>
      <c r="E21" s="217"/>
      <c r="F21" s="215">
        <v>183806.2</v>
      </c>
      <c r="G21" s="880"/>
      <c r="H21" s="217"/>
      <c r="I21" s="215">
        <v>183806.2</v>
      </c>
      <c r="J21" s="880"/>
      <c r="K21" s="442"/>
      <c r="L21" s="441">
        <v>182024.72880000001</v>
      </c>
      <c r="M21" s="880"/>
      <c r="N21" s="220"/>
      <c r="O21" s="256">
        <f t="shared" si="0"/>
        <v>0.99030788297674399</v>
      </c>
      <c r="P21" s="245"/>
      <c r="Q21" s="245"/>
    </row>
    <row r="22" spans="1:17" s="246" customFormat="1" ht="25.5" x14ac:dyDescent="0.25">
      <c r="A22" s="167" t="s">
        <v>127</v>
      </c>
      <c r="B22" s="167"/>
      <c r="C22" s="168" t="s">
        <v>234</v>
      </c>
      <c r="D22" s="394" t="s">
        <v>194</v>
      </c>
      <c r="E22" s="217"/>
      <c r="F22" s="215">
        <v>8150</v>
      </c>
      <c r="G22" s="880"/>
      <c r="H22" s="217"/>
      <c r="I22" s="215">
        <v>8150</v>
      </c>
      <c r="J22" s="880"/>
      <c r="K22" s="442"/>
      <c r="L22" s="441">
        <v>7690.8212400000002</v>
      </c>
      <c r="M22" s="880"/>
      <c r="N22" s="220"/>
      <c r="O22" s="256">
        <f t="shared" si="0"/>
        <v>0.94365904785276078</v>
      </c>
      <c r="P22" s="245"/>
      <c r="Q22" s="245"/>
    </row>
    <row r="23" spans="1:17" s="246" customFormat="1" ht="210.75" customHeight="1" x14ac:dyDescent="0.25">
      <c r="A23" s="167" t="s">
        <v>128</v>
      </c>
      <c r="B23" s="167"/>
      <c r="C23" s="168" t="s">
        <v>235</v>
      </c>
      <c r="D23" s="394" t="s">
        <v>194</v>
      </c>
      <c r="E23" s="217"/>
      <c r="F23" s="215">
        <v>0</v>
      </c>
      <c r="G23" s="880"/>
      <c r="H23" s="217"/>
      <c r="I23" s="215">
        <v>0</v>
      </c>
      <c r="J23" s="880"/>
      <c r="K23" s="442"/>
      <c r="L23" s="441">
        <v>0</v>
      </c>
      <c r="M23" s="880"/>
      <c r="N23" s="336"/>
      <c r="O23" s="256" t="e">
        <f t="shared" si="0"/>
        <v>#DIV/0!</v>
      </c>
      <c r="P23" s="245"/>
      <c r="Q23" s="245"/>
    </row>
    <row r="24" spans="1:17" s="246" customFormat="1" ht="82.5" customHeight="1" x14ac:dyDescent="0.25">
      <c r="A24" s="167" t="s">
        <v>129</v>
      </c>
      <c r="B24" s="167"/>
      <c r="C24" s="168" t="s">
        <v>236</v>
      </c>
      <c r="D24" s="394" t="s">
        <v>194</v>
      </c>
      <c r="E24" s="217"/>
      <c r="F24" s="215">
        <v>378570.80000000005</v>
      </c>
      <c r="G24" s="880"/>
      <c r="H24" s="217"/>
      <c r="I24" s="215">
        <v>378570.80000000005</v>
      </c>
      <c r="J24" s="880"/>
      <c r="K24" s="442"/>
      <c r="L24" s="441">
        <v>377972.16759000003</v>
      </c>
      <c r="M24" s="880"/>
      <c r="N24" s="220"/>
      <c r="O24" s="256">
        <f t="shared" si="0"/>
        <v>0.99841870421596168</v>
      </c>
      <c r="P24" s="245"/>
      <c r="Q24" s="245"/>
    </row>
    <row r="25" spans="1:17" s="246" customFormat="1" ht="51" x14ac:dyDescent="0.25">
      <c r="A25" s="167" t="s">
        <v>130</v>
      </c>
      <c r="B25" s="167"/>
      <c r="C25" s="168" t="s">
        <v>237</v>
      </c>
      <c r="D25" s="394" t="s">
        <v>194</v>
      </c>
      <c r="E25" s="217"/>
      <c r="F25" s="215">
        <v>29757.200000000001</v>
      </c>
      <c r="G25" s="880"/>
      <c r="H25" s="217"/>
      <c r="I25" s="215">
        <v>29757.200000000001</v>
      </c>
      <c r="J25" s="880"/>
      <c r="K25" s="442"/>
      <c r="L25" s="441">
        <v>29525.748149999999</v>
      </c>
      <c r="M25" s="880"/>
      <c r="N25" s="220"/>
      <c r="O25" s="256">
        <f t="shared" si="0"/>
        <v>0.99222198829190911</v>
      </c>
      <c r="P25" s="245"/>
      <c r="Q25" s="245"/>
    </row>
    <row r="26" spans="1:17" s="246" customFormat="1" ht="51" customHeight="1" x14ac:dyDescent="0.25">
      <c r="A26" s="167" t="s">
        <v>131</v>
      </c>
      <c r="B26" s="167"/>
      <c r="C26" s="168" t="s">
        <v>238</v>
      </c>
      <c r="D26" s="394" t="s">
        <v>194</v>
      </c>
      <c r="E26" s="217"/>
      <c r="F26" s="215">
        <v>100</v>
      </c>
      <c r="G26" s="880"/>
      <c r="H26" s="217"/>
      <c r="I26" s="215">
        <v>100</v>
      </c>
      <c r="J26" s="880"/>
      <c r="K26" s="442"/>
      <c r="L26" s="441">
        <v>95</v>
      </c>
      <c r="M26" s="880"/>
      <c r="N26" s="220"/>
      <c r="O26" s="256">
        <f t="shared" si="0"/>
        <v>0.95</v>
      </c>
      <c r="P26" s="245"/>
      <c r="Q26" s="245"/>
    </row>
    <row r="27" spans="1:17" s="246" customFormat="1" ht="51" x14ac:dyDescent="0.25">
      <c r="A27" s="167" t="s">
        <v>132</v>
      </c>
      <c r="B27" s="167"/>
      <c r="C27" s="168" t="s">
        <v>239</v>
      </c>
      <c r="D27" s="394" t="s">
        <v>194</v>
      </c>
      <c r="E27" s="217"/>
      <c r="F27" s="215">
        <v>591.29999999999995</v>
      </c>
      <c r="G27" s="880"/>
      <c r="H27" s="217"/>
      <c r="I27" s="215">
        <v>591.29999999999995</v>
      </c>
      <c r="J27" s="880"/>
      <c r="K27" s="442"/>
      <c r="L27" s="441">
        <v>568.46263999999996</v>
      </c>
      <c r="M27" s="880"/>
      <c r="N27" s="220"/>
      <c r="O27" s="256">
        <f t="shared" si="0"/>
        <v>0.96137771013022155</v>
      </c>
      <c r="P27" s="245"/>
      <c r="Q27" s="245"/>
    </row>
    <row r="28" spans="1:17" s="246" customFormat="1" ht="198" customHeight="1" x14ac:dyDescent="0.25">
      <c r="A28" s="167" t="s">
        <v>133</v>
      </c>
      <c r="B28" s="167"/>
      <c r="C28" s="168" t="s">
        <v>71</v>
      </c>
      <c r="D28" s="394" t="s">
        <v>194</v>
      </c>
      <c r="E28" s="217"/>
      <c r="F28" s="215">
        <v>5523</v>
      </c>
      <c r="G28" s="880"/>
      <c r="H28" s="217"/>
      <c r="I28" s="215">
        <v>5523</v>
      </c>
      <c r="J28" s="880"/>
      <c r="K28" s="442"/>
      <c r="L28" s="441">
        <v>5466.0340900000001</v>
      </c>
      <c r="M28" s="880"/>
      <c r="N28" s="220"/>
      <c r="O28" s="256">
        <f t="shared" si="0"/>
        <v>0.98968569436900233</v>
      </c>
      <c r="P28" s="245"/>
      <c r="Q28" s="245"/>
    </row>
    <row r="29" spans="1:17" s="246" customFormat="1" ht="51" x14ac:dyDescent="0.25">
      <c r="A29" s="167" t="s">
        <v>134</v>
      </c>
      <c r="B29" s="167"/>
      <c r="C29" s="168" t="s">
        <v>240</v>
      </c>
      <c r="D29" s="319" t="s">
        <v>194</v>
      </c>
      <c r="E29" s="217"/>
      <c r="F29" s="215">
        <f>'[1]9 изменение'!$T$30</f>
        <v>39034.1</v>
      </c>
      <c r="G29" s="880"/>
      <c r="H29" s="217"/>
      <c r="I29" s="215">
        <v>39034.1</v>
      </c>
      <c r="J29" s="880"/>
      <c r="K29" s="442"/>
      <c r="L29" s="441">
        <v>39024.965579999996</v>
      </c>
      <c r="M29" s="880"/>
      <c r="N29" s="220"/>
      <c r="O29" s="256">
        <f t="shared" si="0"/>
        <v>0.99976598871243338</v>
      </c>
      <c r="P29" s="245"/>
      <c r="Q29" s="245"/>
    </row>
    <row r="30" spans="1:17" s="246" customFormat="1" ht="51" x14ac:dyDescent="0.25">
      <c r="A30" s="167" t="s">
        <v>135</v>
      </c>
      <c r="B30" s="167"/>
      <c r="C30" s="168" t="s">
        <v>241</v>
      </c>
      <c r="D30" s="319" t="s">
        <v>194</v>
      </c>
      <c r="E30" s="217"/>
      <c r="F30" s="215">
        <f>'[1]9 изменение'!$T$31</f>
        <v>1696</v>
      </c>
      <c r="G30" s="880"/>
      <c r="H30" s="217"/>
      <c r="I30" s="215">
        <v>1696</v>
      </c>
      <c r="J30" s="880"/>
      <c r="K30" s="442"/>
      <c r="L30" s="441">
        <v>1676.3453999999999</v>
      </c>
      <c r="M30" s="880"/>
      <c r="N30" s="220"/>
      <c r="O30" s="256">
        <f t="shared" si="0"/>
        <v>0.98841120283018868</v>
      </c>
      <c r="P30" s="245"/>
      <c r="Q30" s="245"/>
    </row>
    <row r="31" spans="1:17" s="246" customFormat="1" ht="18.75" customHeight="1" x14ac:dyDescent="0.25">
      <c r="A31" s="1039" t="s">
        <v>136</v>
      </c>
      <c r="B31" s="681"/>
      <c r="C31" s="1041" t="s">
        <v>206</v>
      </c>
      <c r="D31" s="319" t="s">
        <v>194</v>
      </c>
      <c r="E31" s="217"/>
      <c r="F31" s="429">
        <v>14878.1</v>
      </c>
      <c r="G31" s="880"/>
      <c r="H31" s="217"/>
      <c r="I31" s="429">
        <v>14878.1</v>
      </c>
      <c r="J31" s="880"/>
      <c r="K31" s="442"/>
      <c r="L31" s="441">
        <v>14725.78198</v>
      </c>
      <c r="M31" s="880"/>
      <c r="N31" s="220"/>
      <c r="O31" s="256">
        <f t="shared" si="0"/>
        <v>0.98976226668727862</v>
      </c>
      <c r="P31" s="245"/>
      <c r="Q31" s="245"/>
    </row>
    <row r="32" spans="1:17" s="246" customFormat="1" ht="19.5" customHeight="1" x14ac:dyDescent="0.25">
      <c r="A32" s="1040"/>
      <c r="B32" s="682"/>
      <c r="C32" s="1042"/>
      <c r="D32" s="319" t="s">
        <v>172</v>
      </c>
      <c r="E32" s="217"/>
      <c r="F32" s="429">
        <v>60</v>
      </c>
      <c r="G32" s="880"/>
      <c r="H32" s="217"/>
      <c r="I32" s="429">
        <v>60</v>
      </c>
      <c r="J32" s="880"/>
      <c r="K32" s="442"/>
      <c r="L32" s="429">
        <v>0</v>
      </c>
      <c r="M32" s="880"/>
      <c r="N32" s="220"/>
      <c r="O32" s="256">
        <f t="shared" si="0"/>
        <v>0</v>
      </c>
      <c r="P32" s="245"/>
      <c r="Q32" s="245"/>
    </row>
    <row r="33" spans="1:17" s="246" customFormat="1" ht="25.5" customHeight="1" x14ac:dyDescent="0.25">
      <c r="A33" s="167" t="s">
        <v>137</v>
      </c>
      <c r="B33" s="167"/>
      <c r="C33" s="168" t="s">
        <v>72</v>
      </c>
      <c r="D33" s="319" t="s">
        <v>194</v>
      </c>
      <c r="E33" s="217"/>
      <c r="F33" s="215">
        <v>960</v>
      </c>
      <c r="G33" s="880"/>
      <c r="H33" s="217"/>
      <c r="I33" s="215">
        <v>960</v>
      </c>
      <c r="J33" s="880"/>
      <c r="K33" s="442"/>
      <c r="L33" s="441">
        <v>960</v>
      </c>
      <c r="M33" s="880"/>
      <c r="N33" s="220"/>
      <c r="O33" s="256">
        <f t="shared" si="0"/>
        <v>1</v>
      </c>
      <c r="P33" s="245"/>
      <c r="Q33" s="245"/>
    </row>
    <row r="34" spans="1:17" s="246" customFormat="1" ht="38.25" x14ac:dyDescent="0.25">
      <c r="A34" s="167" t="s">
        <v>138</v>
      </c>
      <c r="B34" s="167"/>
      <c r="C34" s="168" t="s">
        <v>242</v>
      </c>
      <c r="D34" s="319" t="s">
        <v>194</v>
      </c>
      <c r="E34" s="217"/>
      <c r="F34" s="215"/>
      <c r="G34" s="880"/>
      <c r="H34" s="217"/>
      <c r="I34" s="215"/>
      <c r="J34" s="880"/>
      <c r="K34" s="442"/>
      <c r="L34" s="441">
        <v>0</v>
      </c>
      <c r="M34" s="880"/>
      <c r="N34" s="336"/>
      <c r="O34" s="256" t="e">
        <f t="shared" si="0"/>
        <v>#DIV/0!</v>
      </c>
      <c r="P34" s="245"/>
      <c r="Q34" s="245"/>
    </row>
    <row r="35" spans="1:17" s="246" customFormat="1" ht="38.25" x14ac:dyDescent="0.25">
      <c r="A35" s="167" t="s">
        <v>139</v>
      </c>
      <c r="B35" s="167"/>
      <c r="C35" s="168" t="s">
        <v>243</v>
      </c>
      <c r="D35" s="319" t="s">
        <v>194</v>
      </c>
      <c r="E35" s="217"/>
      <c r="F35" s="215">
        <v>27720</v>
      </c>
      <c r="G35" s="880"/>
      <c r="H35" s="217"/>
      <c r="I35" s="215">
        <v>27720</v>
      </c>
      <c r="J35" s="880"/>
      <c r="K35" s="442"/>
      <c r="L35" s="441">
        <v>27681.062999999998</v>
      </c>
      <c r="M35" s="880"/>
      <c r="N35" s="220"/>
      <c r="O35" s="256">
        <f t="shared" si="0"/>
        <v>0.9985953463203463</v>
      </c>
      <c r="P35" s="245"/>
      <c r="Q35" s="245"/>
    </row>
    <row r="36" spans="1:17" s="246" customFormat="1" ht="25.5" x14ac:dyDescent="0.25">
      <c r="A36" s="167" t="s">
        <v>140</v>
      </c>
      <c r="B36" s="167"/>
      <c r="C36" s="168" t="s">
        <v>244</v>
      </c>
      <c r="D36" s="319" t="s">
        <v>194</v>
      </c>
      <c r="E36" s="217"/>
      <c r="F36" s="215">
        <v>13485</v>
      </c>
      <c r="G36" s="880"/>
      <c r="H36" s="217"/>
      <c r="I36" s="215">
        <v>13485</v>
      </c>
      <c r="J36" s="880"/>
      <c r="K36" s="442"/>
      <c r="L36" s="441">
        <v>13444.676229999999</v>
      </c>
      <c r="M36" s="880"/>
      <c r="N36" s="220"/>
      <c r="O36" s="256">
        <f t="shared" si="0"/>
        <v>0.99700973155357797</v>
      </c>
      <c r="P36" s="245"/>
      <c r="Q36" s="245"/>
    </row>
    <row r="37" spans="1:17" s="246" customFormat="1" ht="38.25" x14ac:dyDescent="0.25">
      <c r="A37" s="167" t="s">
        <v>141</v>
      </c>
      <c r="B37" s="167"/>
      <c r="C37" s="168" t="s">
        <v>245</v>
      </c>
      <c r="D37" s="319" t="s">
        <v>194</v>
      </c>
      <c r="E37" s="217"/>
      <c r="F37" s="215">
        <v>17415.599999999999</v>
      </c>
      <c r="G37" s="880"/>
      <c r="H37" s="217"/>
      <c r="I37" s="215">
        <v>17415.599999999999</v>
      </c>
      <c r="J37" s="880"/>
      <c r="K37" s="442"/>
      <c r="L37" s="441">
        <v>17384.531800000001</v>
      </c>
      <c r="M37" s="880"/>
      <c r="N37" s="220"/>
      <c r="O37" s="256">
        <f t="shared" si="0"/>
        <v>0.99821607064930307</v>
      </c>
      <c r="P37" s="245"/>
      <c r="Q37" s="245"/>
    </row>
    <row r="38" spans="1:17" s="246" customFormat="1" ht="63.75" x14ac:dyDescent="0.25">
      <c r="A38" s="167" t="s">
        <v>142</v>
      </c>
      <c r="B38" s="167"/>
      <c r="C38" s="168" t="s">
        <v>246</v>
      </c>
      <c r="D38" s="319" t="s">
        <v>194</v>
      </c>
      <c r="E38" s="217"/>
      <c r="F38" s="215">
        <v>0</v>
      </c>
      <c r="G38" s="880"/>
      <c r="H38" s="217"/>
      <c r="I38" s="215">
        <v>0</v>
      </c>
      <c r="J38" s="880"/>
      <c r="K38" s="442"/>
      <c r="L38" s="441">
        <v>0</v>
      </c>
      <c r="M38" s="880"/>
      <c r="N38" s="336"/>
      <c r="O38" s="256" t="e">
        <f t="shared" si="0"/>
        <v>#DIV/0!</v>
      </c>
      <c r="P38" s="245"/>
      <c r="Q38" s="245"/>
    </row>
    <row r="39" spans="1:17" s="246" customFormat="1" ht="38.25" x14ac:dyDescent="0.25">
      <c r="A39" s="167" t="s">
        <v>143</v>
      </c>
      <c r="B39" s="167"/>
      <c r="C39" s="168" t="s">
        <v>247</v>
      </c>
      <c r="D39" s="319" t="s">
        <v>194</v>
      </c>
      <c r="E39" s="217"/>
      <c r="F39" s="215">
        <v>3987.1</v>
      </c>
      <c r="G39" s="880"/>
      <c r="H39" s="217"/>
      <c r="I39" s="215">
        <v>3987.1</v>
      </c>
      <c r="J39" s="880"/>
      <c r="K39" s="442"/>
      <c r="L39" s="441">
        <v>3946.2807299999999</v>
      </c>
      <c r="M39" s="880"/>
      <c r="N39" s="220"/>
      <c r="O39" s="256">
        <f t="shared" si="0"/>
        <v>0.9897621654836849</v>
      </c>
      <c r="P39" s="245"/>
      <c r="Q39" s="245"/>
    </row>
    <row r="40" spans="1:17" s="246" customFormat="1" ht="63.75" customHeight="1" x14ac:dyDescent="0.25">
      <c r="A40" s="167" t="s">
        <v>144</v>
      </c>
      <c r="B40" s="167"/>
      <c r="C40" s="168" t="s">
        <v>207</v>
      </c>
      <c r="D40" s="319" t="s">
        <v>194</v>
      </c>
      <c r="E40" s="217"/>
      <c r="F40" s="215">
        <v>39053.199999999997</v>
      </c>
      <c r="G40" s="880"/>
      <c r="H40" s="889"/>
      <c r="I40" s="215">
        <v>39053.199999999997</v>
      </c>
      <c r="J40" s="880"/>
      <c r="K40" s="442"/>
      <c r="L40" s="441">
        <v>38455.915430000001</v>
      </c>
      <c r="M40" s="880"/>
      <c r="N40" s="220"/>
      <c r="O40" s="256">
        <f t="shared" si="0"/>
        <v>0.98470587378243024</v>
      </c>
      <c r="P40" s="245"/>
      <c r="Q40" s="245"/>
    </row>
    <row r="41" spans="1:17" s="246" customFormat="1" ht="51" x14ac:dyDescent="0.25">
      <c r="A41" s="167" t="s">
        <v>145</v>
      </c>
      <c r="B41" s="167"/>
      <c r="C41" s="168" t="s">
        <v>248</v>
      </c>
      <c r="D41" s="319" t="s">
        <v>194</v>
      </c>
      <c r="E41" s="217"/>
      <c r="F41" s="215">
        <v>4836.8999999999996</v>
      </c>
      <c r="G41" s="880"/>
      <c r="H41" s="217"/>
      <c r="I41" s="215">
        <v>4836.8999999999996</v>
      </c>
      <c r="J41" s="880"/>
      <c r="K41" s="442"/>
      <c r="L41" s="441">
        <v>4836.8860000000004</v>
      </c>
      <c r="M41" s="880"/>
      <c r="N41" s="220"/>
      <c r="O41" s="256">
        <f t="shared" si="0"/>
        <v>0.99999710558415533</v>
      </c>
      <c r="P41" s="245"/>
      <c r="Q41" s="245"/>
    </row>
    <row r="42" spans="1:17" s="246" customFormat="1" ht="51" customHeight="1" x14ac:dyDescent="0.25">
      <c r="A42" s="167" t="s">
        <v>146</v>
      </c>
      <c r="B42" s="167"/>
      <c r="C42" s="168" t="s">
        <v>249</v>
      </c>
      <c r="D42" s="319" t="s">
        <v>194</v>
      </c>
      <c r="E42" s="217"/>
      <c r="F42" s="215">
        <v>78730.3</v>
      </c>
      <c r="G42" s="880"/>
      <c r="H42" s="217"/>
      <c r="I42" s="215">
        <v>78730.3</v>
      </c>
      <c r="J42" s="880"/>
      <c r="K42" s="442"/>
      <c r="L42" s="441">
        <v>77854.218309999997</v>
      </c>
      <c r="M42" s="880"/>
      <c r="N42" s="220"/>
      <c r="O42" s="256">
        <f>F42/I42</f>
        <v>1</v>
      </c>
      <c r="P42" s="245"/>
      <c r="Q42" s="245"/>
    </row>
    <row r="43" spans="1:17" s="246" customFormat="1" ht="25.5" x14ac:dyDescent="0.25">
      <c r="A43" s="167" t="s">
        <v>147</v>
      </c>
      <c r="B43" s="167"/>
      <c r="C43" s="168" t="s">
        <v>250</v>
      </c>
      <c r="D43" s="319" t="s">
        <v>194</v>
      </c>
      <c r="E43" s="217"/>
      <c r="F43" s="441">
        <v>0</v>
      </c>
      <c r="G43" s="880"/>
      <c r="H43" s="217"/>
      <c r="I43" s="441">
        <v>0</v>
      </c>
      <c r="J43" s="880"/>
      <c r="K43" s="442"/>
      <c r="L43" s="441">
        <v>0</v>
      </c>
      <c r="M43" s="880"/>
      <c r="N43" s="220"/>
      <c r="O43" s="256" t="e">
        <f t="shared" ref="O43:O51" si="1">L43/I43</f>
        <v>#DIV/0!</v>
      </c>
      <c r="P43" s="245"/>
      <c r="Q43" s="245"/>
    </row>
    <row r="44" spans="1:17" ht="99.75" customHeight="1" x14ac:dyDescent="0.25">
      <c r="A44" s="167" t="s">
        <v>148</v>
      </c>
      <c r="B44" s="167"/>
      <c r="C44" s="168" t="s">
        <v>251</v>
      </c>
      <c r="D44" s="319" t="s">
        <v>194</v>
      </c>
      <c r="E44" s="217"/>
      <c r="F44" s="215">
        <v>988</v>
      </c>
      <c r="G44" s="880"/>
      <c r="H44" s="217"/>
      <c r="I44" s="215">
        <v>988</v>
      </c>
      <c r="J44" s="880"/>
      <c r="K44" s="442"/>
      <c r="L44" s="441">
        <v>955.38167999999996</v>
      </c>
      <c r="M44" s="880"/>
      <c r="N44" s="220"/>
      <c r="O44" s="256">
        <f t="shared" si="1"/>
        <v>0.96698550607287448</v>
      </c>
    </row>
    <row r="45" spans="1:17" ht="51" hidden="1" x14ac:dyDescent="0.25">
      <c r="A45" s="167" t="s">
        <v>149</v>
      </c>
      <c r="B45" s="167"/>
      <c r="C45" s="168" t="s">
        <v>345</v>
      </c>
      <c r="D45" s="319"/>
      <c r="E45" s="217"/>
      <c r="F45" s="215"/>
      <c r="G45" s="880"/>
      <c r="H45" s="217"/>
      <c r="I45" s="215"/>
      <c r="J45" s="880"/>
      <c r="K45" s="442"/>
      <c r="L45" s="441"/>
      <c r="M45" s="880"/>
      <c r="N45" s="220"/>
      <c r="O45" s="256" t="e">
        <f t="shared" si="1"/>
        <v>#DIV/0!</v>
      </c>
    </row>
    <row r="46" spans="1:17" ht="89.25" x14ac:dyDescent="0.25">
      <c r="A46" s="167" t="s">
        <v>149</v>
      </c>
      <c r="B46" s="167"/>
      <c r="C46" s="168" t="s">
        <v>73</v>
      </c>
      <c r="D46" s="319" t="s">
        <v>194</v>
      </c>
      <c r="E46" s="217"/>
      <c r="F46" s="215">
        <v>120.6</v>
      </c>
      <c r="G46" s="880"/>
      <c r="H46" s="217"/>
      <c r="I46" s="215">
        <v>120.6</v>
      </c>
      <c r="J46" s="880"/>
      <c r="K46" s="442"/>
      <c r="L46" s="441">
        <v>108.00543999999999</v>
      </c>
      <c r="M46" s="880"/>
      <c r="N46" s="220"/>
      <c r="O46" s="256">
        <f t="shared" si="1"/>
        <v>0.89556749585406303</v>
      </c>
    </row>
    <row r="47" spans="1:17" ht="63.75" x14ac:dyDescent="0.25">
      <c r="A47" s="167" t="s">
        <v>150</v>
      </c>
      <c r="B47" s="167"/>
      <c r="C47" s="168" t="s">
        <v>74</v>
      </c>
      <c r="D47" s="319" t="s">
        <v>194</v>
      </c>
      <c r="E47" s="217"/>
      <c r="F47" s="215">
        <v>1147</v>
      </c>
      <c r="G47" s="880"/>
      <c r="H47" s="217"/>
      <c r="I47" s="215">
        <v>1147</v>
      </c>
      <c r="J47" s="880"/>
      <c r="K47" s="442"/>
      <c r="L47" s="215">
        <v>935.65846999999997</v>
      </c>
      <c r="M47" s="880"/>
      <c r="N47" s="220"/>
      <c r="O47" s="256">
        <f t="shared" si="1"/>
        <v>0.81574408892763728</v>
      </c>
    </row>
    <row r="48" spans="1:17" ht="38.25" x14ac:dyDescent="0.25">
      <c r="A48" s="167" t="s">
        <v>151</v>
      </c>
      <c r="B48" s="167"/>
      <c r="C48" s="168" t="s">
        <v>253</v>
      </c>
      <c r="D48" s="319" t="s">
        <v>194</v>
      </c>
      <c r="E48" s="217"/>
      <c r="F48" s="215">
        <v>5010</v>
      </c>
      <c r="G48" s="880"/>
      <c r="H48" s="217"/>
      <c r="I48" s="215">
        <v>5010</v>
      </c>
      <c r="J48" s="880"/>
      <c r="K48" s="442"/>
      <c r="L48" s="765">
        <v>4908.2488999999996</v>
      </c>
      <c r="M48" s="880"/>
      <c r="N48" s="220"/>
      <c r="O48" s="256">
        <f t="shared" si="1"/>
        <v>0.97969039920159673</v>
      </c>
    </row>
    <row r="49" spans="1:21" ht="81" customHeight="1" x14ac:dyDescent="0.25">
      <c r="A49" s="167" t="s">
        <v>152</v>
      </c>
      <c r="B49" s="167"/>
      <c r="C49" s="168" t="s">
        <v>75</v>
      </c>
      <c r="D49" s="319" t="s">
        <v>194</v>
      </c>
      <c r="E49" s="217"/>
      <c r="F49" s="215">
        <v>0</v>
      </c>
      <c r="G49" s="880"/>
      <c r="H49" s="217"/>
      <c r="I49" s="215">
        <v>0</v>
      </c>
      <c r="J49" s="880"/>
      <c r="K49" s="442"/>
      <c r="L49" s="441">
        <v>0</v>
      </c>
      <c r="M49" s="880"/>
      <c r="N49" s="220"/>
      <c r="O49" s="256" t="e">
        <f t="shared" si="1"/>
        <v>#DIV/0!</v>
      </c>
    </row>
    <row r="50" spans="1:21" ht="108.75" customHeight="1" x14ac:dyDescent="0.25">
      <c r="A50" s="167" t="s">
        <v>153</v>
      </c>
      <c r="B50" s="171"/>
      <c r="C50" s="1013" t="s">
        <v>169</v>
      </c>
      <c r="D50" s="319" t="s">
        <v>194</v>
      </c>
      <c r="E50" s="265">
        <v>4782.8999999999996</v>
      </c>
      <c r="F50" s="432">
        <v>4931.8</v>
      </c>
      <c r="G50" s="881"/>
      <c r="H50" s="766">
        <v>5832.8050000000003</v>
      </c>
      <c r="I50" s="767">
        <v>3881.895</v>
      </c>
      <c r="J50" s="881"/>
      <c r="K50" s="896">
        <v>5831.4358499999998</v>
      </c>
      <c r="L50" s="768">
        <v>3631.29133</v>
      </c>
      <c r="M50" s="881"/>
      <c r="N50" s="234"/>
      <c r="O50" s="256">
        <f>(L50+H50)/(I50+K50)</f>
        <v>0.97434098314482931</v>
      </c>
      <c r="U50" s="240">
        <f>K50+L50</f>
        <v>9462.7271799999999</v>
      </c>
    </row>
    <row r="51" spans="1:21" ht="144.75" customHeight="1" x14ac:dyDescent="0.25">
      <c r="A51" s="167" t="s">
        <v>154</v>
      </c>
      <c r="B51" s="171"/>
      <c r="C51" s="685" t="s">
        <v>193</v>
      </c>
      <c r="D51" s="319" t="s">
        <v>194</v>
      </c>
      <c r="E51" s="217"/>
      <c r="F51" s="432">
        <v>64</v>
      </c>
      <c r="G51" s="881"/>
      <c r="H51" s="217"/>
      <c r="I51" s="432">
        <v>64</v>
      </c>
      <c r="J51" s="881"/>
      <c r="K51" s="444"/>
      <c r="L51" s="769">
        <v>40.151580000000003</v>
      </c>
      <c r="M51" s="881"/>
      <c r="N51" s="234"/>
      <c r="O51" s="256">
        <f t="shared" si="1"/>
        <v>0.62736843750000004</v>
      </c>
    </row>
    <row r="52" spans="1:21" ht="76.5" x14ac:dyDescent="0.25">
      <c r="A52" s="167" t="s">
        <v>155</v>
      </c>
      <c r="B52" s="167"/>
      <c r="C52" s="168" t="s">
        <v>340</v>
      </c>
      <c r="D52" s="319" t="s">
        <v>194</v>
      </c>
      <c r="E52" s="217">
        <v>12225.7</v>
      </c>
      <c r="F52" s="215"/>
      <c r="G52" s="881"/>
      <c r="H52" s="217">
        <v>12225.7</v>
      </c>
      <c r="I52" s="215"/>
      <c r="J52" s="881"/>
      <c r="K52" s="444">
        <v>8982.1440000000002</v>
      </c>
      <c r="L52" s="441"/>
      <c r="M52" s="881"/>
      <c r="N52" s="234"/>
      <c r="O52" s="256">
        <f t="shared" ref="O52:O58" si="2">K52/H52</f>
        <v>0.73469363717414948</v>
      </c>
    </row>
    <row r="53" spans="1:21" ht="89.25" x14ac:dyDescent="0.25">
      <c r="A53" s="167" t="s">
        <v>156</v>
      </c>
      <c r="B53" s="167"/>
      <c r="C53" s="168" t="s">
        <v>339</v>
      </c>
      <c r="D53" s="319" t="s">
        <v>194</v>
      </c>
      <c r="E53" s="217">
        <v>30504.000000000004</v>
      </c>
      <c r="F53" s="215"/>
      <c r="G53" s="881"/>
      <c r="H53" s="217">
        <v>30504.000000000004</v>
      </c>
      <c r="I53" s="215"/>
      <c r="J53" s="881"/>
      <c r="K53" s="444">
        <v>29864.196</v>
      </c>
      <c r="L53" s="441"/>
      <c r="M53" s="881"/>
      <c r="N53" s="234"/>
      <c r="O53" s="256">
        <f t="shared" si="2"/>
        <v>0.97902557041699434</v>
      </c>
    </row>
    <row r="54" spans="1:21" ht="51" x14ac:dyDescent="0.25">
      <c r="A54" s="167" t="s">
        <v>157</v>
      </c>
      <c r="B54" s="167"/>
      <c r="C54" s="168" t="s">
        <v>77</v>
      </c>
      <c r="D54" s="319" t="s">
        <v>194</v>
      </c>
      <c r="E54" s="217">
        <v>114289.5</v>
      </c>
      <c r="F54" s="215"/>
      <c r="G54" s="881"/>
      <c r="H54" s="217">
        <v>114289.5</v>
      </c>
      <c r="I54" s="215"/>
      <c r="J54" s="881"/>
      <c r="K54" s="885">
        <v>112357.52574</v>
      </c>
      <c r="L54" s="441"/>
      <c r="M54" s="881"/>
      <c r="N54" s="234"/>
      <c r="O54" s="256">
        <f t="shared" si="2"/>
        <v>0.98309578517711593</v>
      </c>
    </row>
    <row r="55" spans="1:21" ht="38.25" x14ac:dyDescent="0.25">
      <c r="A55" s="167" t="s">
        <v>158</v>
      </c>
      <c r="B55" s="167"/>
      <c r="C55" s="168" t="s">
        <v>254</v>
      </c>
      <c r="D55" s="319" t="s">
        <v>194</v>
      </c>
      <c r="E55" s="217">
        <v>221.6</v>
      </c>
      <c r="F55" s="215"/>
      <c r="G55" s="881"/>
      <c r="H55" s="217">
        <v>221.6</v>
      </c>
      <c r="I55" s="215"/>
      <c r="J55" s="881"/>
      <c r="K55" s="444">
        <v>168.09186</v>
      </c>
      <c r="L55" s="441"/>
      <c r="M55" s="881"/>
      <c r="N55" s="234"/>
      <c r="O55" s="256">
        <f t="shared" si="2"/>
        <v>0.75853727436823104</v>
      </c>
    </row>
    <row r="56" spans="1:21" ht="51" x14ac:dyDescent="0.25">
      <c r="A56" s="167" t="s">
        <v>159</v>
      </c>
      <c r="B56" s="167"/>
      <c r="C56" s="168" t="s">
        <v>255</v>
      </c>
      <c r="D56" s="319" t="s">
        <v>194</v>
      </c>
      <c r="E56" s="217">
        <v>882140.6</v>
      </c>
      <c r="F56" s="215"/>
      <c r="G56" s="881"/>
      <c r="H56" s="217">
        <v>882140.6</v>
      </c>
      <c r="I56" s="215"/>
      <c r="J56" s="881"/>
      <c r="K56" s="444">
        <v>881918.17486999999</v>
      </c>
      <c r="L56" s="441"/>
      <c r="M56" s="881"/>
      <c r="N56" s="234"/>
      <c r="O56" s="256">
        <f t="shared" si="2"/>
        <v>0.99974785750706863</v>
      </c>
    </row>
    <row r="57" spans="1:21" ht="38.25" x14ac:dyDescent="0.25">
      <c r="A57" s="167" t="s">
        <v>170</v>
      </c>
      <c r="B57" s="167"/>
      <c r="C57" s="168" t="s">
        <v>160</v>
      </c>
      <c r="D57" s="319" t="s">
        <v>194</v>
      </c>
      <c r="E57" s="217">
        <v>28919</v>
      </c>
      <c r="F57" s="215"/>
      <c r="G57" s="881"/>
      <c r="H57" s="217">
        <v>28919</v>
      </c>
      <c r="I57" s="215"/>
      <c r="J57" s="881"/>
      <c r="K57" s="444">
        <v>28781.951560000001</v>
      </c>
      <c r="L57" s="441"/>
      <c r="M57" s="881"/>
      <c r="N57" s="234"/>
      <c r="O57" s="256">
        <f t="shared" si="2"/>
        <v>0.99526095508143442</v>
      </c>
    </row>
    <row r="58" spans="1:21" ht="38.25" x14ac:dyDescent="0.25">
      <c r="A58" s="167" t="s">
        <v>43</v>
      </c>
      <c r="B58" s="167"/>
      <c r="C58" s="168" t="s">
        <v>256</v>
      </c>
      <c r="D58" s="319" t="s">
        <v>194</v>
      </c>
      <c r="E58" s="217">
        <v>345.9</v>
      </c>
      <c r="F58" s="215"/>
      <c r="G58" s="881"/>
      <c r="H58" s="217">
        <v>345.9</v>
      </c>
      <c r="I58" s="215"/>
      <c r="J58" s="881"/>
      <c r="K58" s="444">
        <v>268.43324000000001</v>
      </c>
      <c r="L58" s="441"/>
      <c r="M58" s="881"/>
      <c r="N58" s="234"/>
      <c r="O58" s="256">
        <f t="shared" si="2"/>
        <v>0.77604290257299802</v>
      </c>
    </row>
    <row r="59" spans="1:21" ht="38.25" customHeight="1" x14ac:dyDescent="0.25">
      <c r="A59" s="169" t="s">
        <v>161</v>
      </c>
      <c r="B59" s="169"/>
      <c r="C59" s="170" t="s">
        <v>162</v>
      </c>
      <c r="D59" s="395" t="s">
        <v>194</v>
      </c>
      <c r="E59" s="266">
        <f>E60+E61</f>
        <v>0</v>
      </c>
      <c r="F59" s="308">
        <f>F60+F61</f>
        <v>25802</v>
      </c>
      <c r="G59" s="882"/>
      <c r="H59" s="266">
        <f>H60+H61</f>
        <v>0</v>
      </c>
      <c r="I59" s="308">
        <f>I60+I61</f>
        <v>25802</v>
      </c>
      <c r="J59" s="882"/>
      <c r="K59" s="266">
        <f>K60+K61</f>
        <v>0</v>
      </c>
      <c r="L59" s="308">
        <f>L60+L61</f>
        <v>25522.00028</v>
      </c>
      <c r="M59" s="882"/>
      <c r="N59" s="324"/>
      <c r="O59" s="256">
        <f t="shared" ref="O59:O63" si="3">L59/I59</f>
        <v>0.98914813890396092</v>
      </c>
    </row>
    <row r="60" spans="1:21" ht="105" customHeight="1" x14ac:dyDescent="0.25">
      <c r="A60" s="171" t="s">
        <v>80</v>
      </c>
      <c r="B60" s="171"/>
      <c r="C60" s="459" t="s">
        <v>300</v>
      </c>
      <c r="D60" s="319" t="s">
        <v>194</v>
      </c>
      <c r="E60" s="420"/>
      <c r="F60" s="770">
        <v>25420</v>
      </c>
      <c r="G60" s="883"/>
      <c r="H60" s="420"/>
      <c r="I60" s="770">
        <v>25420</v>
      </c>
      <c r="J60" s="883"/>
      <c r="K60" s="445"/>
      <c r="L60" s="771">
        <v>25419.985199999999</v>
      </c>
      <c r="M60" s="883"/>
      <c r="N60" s="249"/>
      <c r="O60" s="256">
        <f t="shared" si="3"/>
        <v>0.99999941778127455</v>
      </c>
    </row>
    <row r="61" spans="1:21" ht="72.75" customHeight="1" x14ac:dyDescent="0.25">
      <c r="A61" s="171" t="s">
        <v>81</v>
      </c>
      <c r="B61" s="171"/>
      <c r="C61" s="459" t="s">
        <v>338</v>
      </c>
      <c r="D61" s="319" t="s">
        <v>194</v>
      </c>
      <c r="E61" s="420"/>
      <c r="F61" s="772">
        <v>382</v>
      </c>
      <c r="G61" s="883"/>
      <c r="H61" s="420"/>
      <c r="I61" s="772">
        <v>382</v>
      </c>
      <c r="J61" s="883"/>
      <c r="K61" s="445"/>
      <c r="L61" s="773">
        <v>102.01508</v>
      </c>
      <c r="M61" s="883"/>
      <c r="N61" s="249"/>
      <c r="O61" s="256">
        <f t="shared" si="3"/>
        <v>0.2670551832460733</v>
      </c>
    </row>
    <row r="62" spans="1:21" ht="48" customHeight="1" x14ac:dyDescent="0.25">
      <c r="A62" s="169" t="s">
        <v>111</v>
      </c>
      <c r="B62" s="169"/>
      <c r="C62" s="170" t="s">
        <v>163</v>
      </c>
      <c r="D62" s="396" t="s">
        <v>337</v>
      </c>
      <c r="E62" s="340">
        <f>E63+E65+E64</f>
        <v>0</v>
      </c>
      <c r="F62" s="774">
        <f>F63+F65+F64</f>
        <v>0</v>
      </c>
      <c r="G62" s="882"/>
      <c r="H62" s="266">
        <f>H63+H65+H64</f>
        <v>0</v>
      </c>
      <c r="I62" s="308">
        <f>I64+I65</f>
        <v>0</v>
      </c>
      <c r="J62" s="882"/>
      <c r="K62" s="446">
        <f>K63+K64+K65</f>
        <v>0</v>
      </c>
      <c r="L62" s="447">
        <v>0</v>
      </c>
      <c r="M62" s="882"/>
      <c r="N62" s="324"/>
      <c r="O62" s="256" t="e">
        <f t="shared" si="3"/>
        <v>#DIV/0!</v>
      </c>
    </row>
    <row r="63" spans="1:21" ht="68.25" hidden="1" customHeight="1" x14ac:dyDescent="0.25">
      <c r="A63" s="428" t="s">
        <v>93</v>
      </c>
      <c r="B63" s="428"/>
      <c r="C63" s="459" t="s">
        <v>302</v>
      </c>
      <c r="D63" s="397" t="s">
        <v>333</v>
      </c>
      <c r="E63" s="264"/>
      <c r="F63" s="214"/>
      <c r="G63" s="884"/>
      <c r="H63" s="264"/>
      <c r="I63" s="214"/>
      <c r="J63" s="884"/>
      <c r="K63" s="448"/>
      <c r="L63" s="439"/>
      <c r="M63" s="884"/>
      <c r="N63" s="251"/>
      <c r="O63" s="256" t="e">
        <f t="shared" si="3"/>
        <v>#DIV/0!</v>
      </c>
    </row>
    <row r="64" spans="1:21" ht="132.75" customHeight="1" thickBot="1" x14ac:dyDescent="0.3">
      <c r="A64" s="1043" t="s">
        <v>93</v>
      </c>
      <c r="B64" s="683"/>
      <c r="C64" s="1045" t="s">
        <v>303</v>
      </c>
      <c r="D64" s="397" t="s">
        <v>194</v>
      </c>
      <c r="E64" s="885">
        <v>0</v>
      </c>
      <c r="F64" s="441">
        <v>0</v>
      </c>
      <c r="G64" s="881"/>
      <c r="H64" s="885">
        <v>0</v>
      </c>
      <c r="I64" s="441">
        <v>0</v>
      </c>
      <c r="J64" s="881"/>
      <c r="K64" s="885">
        <v>0</v>
      </c>
      <c r="L64" s="441">
        <v>0</v>
      </c>
      <c r="M64" s="881"/>
      <c r="N64" s="252"/>
      <c r="O64" s="256" t="e">
        <f>L64/I64</f>
        <v>#DIV/0!</v>
      </c>
      <c r="P64" s="224" t="e">
        <f>K64/H64</f>
        <v>#DIV/0!</v>
      </c>
    </row>
    <row r="65" spans="1:22" ht="129.75" hidden="1" customHeight="1" thickBot="1" x14ac:dyDescent="0.3">
      <c r="A65" s="1044"/>
      <c r="B65" s="684"/>
      <c r="C65" s="1046"/>
      <c r="D65" s="397" t="s">
        <v>333</v>
      </c>
      <c r="E65" s="449"/>
      <c r="F65" s="450"/>
      <c r="G65" s="886"/>
      <c r="H65" s="449"/>
      <c r="I65" s="450"/>
      <c r="J65" s="886"/>
      <c r="K65" s="451">
        <v>0</v>
      </c>
      <c r="L65" s="452">
        <v>0</v>
      </c>
      <c r="M65" s="886"/>
      <c r="N65" s="223"/>
      <c r="O65" s="256" t="e">
        <f t="shared" ref="O65:O66" si="4">L65/I65</f>
        <v>#DIV/0!</v>
      </c>
    </row>
    <row r="66" spans="1:22" s="261" customFormat="1" ht="16.5" thickBot="1" x14ac:dyDescent="0.3">
      <c r="A66" s="253"/>
      <c r="B66" s="350"/>
      <c r="C66" s="225" t="s">
        <v>205</v>
      </c>
      <c r="D66" s="398"/>
      <c r="E66" s="775">
        <f>E10+E59+E62</f>
        <v>1073429.1999999997</v>
      </c>
      <c r="F66" s="776">
        <f>F62+F59+F10</f>
        <v>5272833.1999999993</v>
      </c>
      <c r="G66" s="887"/>
      <c r="H66" s="777">
        <f>H10+H59+H62</f>
        <v>1074479.1049999997</v>
      </c>
      <c r="I66" s="777">
        <f>I10+I59+I62</f>
        <v>5271783.294999999</v>
      </c>
      <c r="J66" s="887"/>
      <c r="K66" s="777">
        <f>K10+K59+K62</f>
        <v>1068171.95312</v>
      </c>
      <c r="L66" s="777">
        <f>L10+L59+L62</f>
        <v>5257407.2676300025</v>
      </c>
      <c r="M66" s="887"/>
      <c r="N66" s="255"/>
      <c r="O66" s="256">
        <f t="shared" si="4"/>
        <v>0.99727302383927063</v>
      </c>
      <c r="P66" s="257">
        <f>L66/I66</f>
        <v>0.99727302383927063</v>
      </c>
      <c r="Q66" s="258">
        <f>K66/H66</f>
        <v>0.99413003766136543</v>
      </c>
      <c r="R66" s="259"/>
      <c r="S66" s="260">
        <f>I66+H66</f>
        <v>6346262.3999999985</v>
      </c>
      <c r="T66" s="260">
        <f>L66+K66</f>
        <v>6325579.2207500022</v>
      </c>
      <c r="U66" s="260">
        <f>L66/F66*100</f>
        <v>99.707445090999713</v>
      </c>
      <c r="V66" s="260">
        <f>K66/H66*100</f>
        <v>99.413003766136541</v>
      </c>
    </row>
    <row r="67" spans="1:22" s="261" customFormat="1" ht="16.5" hidden="1" thickBot="1" x14ac:dyDescent="0.3">
      <c r="A67" s="262"/>
      <c r="B67" s="351"/>
      <c r="C67" s="226"/>
      <c r="D67" s="302"/>
      <c r="E67" s="313"/>
      <c r="F67" s="227"/>
      <c r="G67" s="263"/>
      <c r="H67" s="227">
        <f>H66+I66-H65-I65-I63-I32</f>
        <v>6346202.3999999985</v>
      </c>
      <c r="I67" s="227">
        <f>I66-160-I63-I65+H64</f>
        <v>5271623.294999999</v>
      </c>
      <c r="J67" s="263"/>
      <c r="K67" s="313"/>
      <c r="L67" s="227">
        <f>L66-L65-L63-L32</f>
        <v>5257407.2676300025</v>
      </c>
      <c r="M67" s="263"/>
      <c r="N67" s="255"/>
      <c r="O67" s="256">
        <f>L67/I67</f>
        <v>0.9973032922546875</v>
      </c>
      <c r="P67" s="257"/>
      <c r="Q67" s="258"/>
      <c r="R67" s="259"/>
      <c r="S67" s="260"/>
      <c r="T67" s="260"/>
      <c r="U67" s="260"/>
      <c r="V67" s="260"/>
    </row>
    <row r="68" spans="1:22" ht="19.5" customHeight="1" thickBot="1" x14ac:dyDescent="0.35">
      <c r="A68" s="1048" t="s">
        <v>209</v>
      </c>
      <c r="B68" s="1049"/>
      <c r="C68" s="1049"/>
      <c r="D68" s="1049"/>
      <c r="E68" s="1049"/>
      <c r="F68" s="1049"/>
      <c r="G68" s="1049"/>
      <c r="H68" s="1049"/>
      <c r="I68" s="1049"/>
      <c r="J68" s="1049"/>
      <c r="K68" s="1049"/>
      <c r="L68" s="1049"/>
      <c r="M68" s="1049"/>
      <c r="N68" s="1050"/>
      <c r="O68" s="256" t="e">
        <f>L68/I68</f>
        <v>#DIV/0!</v>
      </c>
    </row>
    <row r="69" spans="1:22" ht="38.25" customHeight="1" x14ac:dyDescent="0.3">
      <c r="A69" s="199" t="s">
        <v>164</v>
      </c>
      <c r="B69" s="199"/>
      <c r="C69" s="200" t="s">
        <v>125</v>
      </c>
      <c r="D69" s="691" t="s">
        <v>194</v>
      </c>
      <c r="E69" s="778">
        <f>SUM(E70:E94)</f>
        <v>442671.35002000001</v>
      </c>
      <c r="F69" s="779">
        <f>SUM(F70:F94)</f>
        <v>1828981.7</v>
      </c>
      <c r="G69" s="898"/>
      <c r="H69" s="778">
        <f>SUM(H70:H94)</f>
        <v>442671.35002000001</v>
      </c>
      <c r="I69" s="402">
        <f>SUM(I70:I94)</f>
        <v>1828981.7</v>
      </c>
      <c r="J69" s="904"/>
      <c r="K69" s="778">
        <f>SUM(K70:K94)</f>
        <v>441791.08032000001</v>
      </c>
      <c r="L69" s="779">
        <f>SUM(L70:L94)</f>
        <v>1824483.9995200003</v>
      </c>
      <c r="M69" s="897"/>
      <c r="N69" s="403"/>
      <c r="O69" s="256">
        <f>L69/I69</f>
        <v>0.9975408717976787</v>
      </c>
    </row>
    <row r="70" spans="1:22" ht="38.25" x14ac:dyDescent="0.25">
      <c r="A70" s="165" t="s">
        <v>218</v>
      </c>
      <c r="B70" s="165"/>
      <c r="C70" s="166" t="s">
        <v>257</v>
      </c>
      <c r="D70" s="691" t="s">
        <v>194</v>
      </c>
      <c r="E70" s="264"/>
      <c r="F70" s="214">
        <v>310410</v>
      </c>
      <c r="G70" s="899"/>
      <c r="H70" s="264"/>
      <c r="I70" s="214">
        <v>310410</v>
      </c>
      <c r="J70" s="899"/>
      <c r="K70" s="421"/>
      <c r="L70" s="430">
        <v>310216.45806999999</v>
      </c>
      <c r="M70" s="909"/>
      <c r="N70" s="235"/>
      <c r="O70" s="256">
        <f>L70/I70</f>
        <v>0.99937649582809829</v>
      </c>
    </row>
    <row r="71" spans="1:22" ht="63.75" x14ac:dyDescent="0.25">
      <c r="A71" s="167" t="s">
        <v>219</v>
      </c>
      <c r="B71" s="167"/>
      <c r="C71" s="1160" t="s">
        <v>258</v>
      </c>
      <c r="D71" s="691" t="s">
        <v>194</v>
      </c>
      <c r="E71" s="217"/>
      <c r="F71" s="215">
        <v>3900</v>
      </c>
      <c r="G71" s="880"/>
      <c r="H71" s="217"/>
      <c r="I71" s="214">
        <v>3900</v>
      </c>
      <c r="J71" s="880"/>
      <c r="K71" s="422"/>
      <c r="L71" s="216">
        <v>3600</v>
      </c>
      <c r="M71" s="910"/>
      <c r="N71" s="376"/>
      <c r="O71" s="256">
        <f>L71/I71</f>
        <v>0.92307692307692313</v>
      </c>
      <c r="P71" s="1162">
        <f>L71+L72+L73+L74+L75+L92+L93</f>
        <v>751941.82296999998</v>
      </c>
      <c r="Q71" s="1162">
        <v>751941.82296999998</v>
      </c>
    </row>
    <row r="72" spans="1:22" ht="76.5" customHeight="1" x14ac:dyDescent="0.25">
      <c r="A72" s="167" t="s">
        <v>220</v>
      </c>
      <c r="B72" s="167"/>
      <c r="C72" s="1160" t="s">
        <v>82</v>
      </c>
      <c r="D72" s="691" t="s">
        <v>194</v>
      </c>
      <c r="E72" s="217"/>
      <c r="F72" s="215">
        <v>2815</v>
      </c>
      <c r="G72" s="880"/>
      <c r="H72" s="217"/>
      <c r="I72" s="215">
        <v>2815</v>
      </c>
      <c r="J72" s="880"/>
      <c r="K72" s="422"/>
      <c r="L72" s="216">
        <v>2726.0907999999999</v>
      </c>
      <c r="M72" s="910"/>
      <c r="N72" s="220"/>
      <c r="O72" s="256">
        <f>F72/I72</f>
        <v>1</v>
      </c>
    </row>
    <row r="73" spans="1:22" ht="92.25" customHeight="1" x14ac:dyDescent="0.25">
      <c r="A73" s="167" t="s">
        <v>221</v>
      </c>
      <c r="B73" s="167"/>
      <c r="C73" s="1160" t="s">
        <v>259</v>
      </c>
      <c r="D73" s="691" t="s">
        <v>194</v>
      </c>
      <c r="E73" s="217"/>
      <c r="F73" s="215">
        <v>4000</v>
      </c>
      <c r="G73" s="880"/>
      <c r="H73" s="217"/>
      <c r="I73" s="214">
        <v>4000</v>
      </c>
      <c r="J73" s="880"/>
      <c r="K73" s="422"/>
      <c r="L73" s="216">
        <v>3796.5149999999999</v>
      </c>
      <c r="M73" s="910"/>
      <c r="N73" s="220"/>
      <c r="O73" s="256">
        <f t="shared" ref="O73:O79" si="5">L73/I73</f>
        <v>0.94912874999999997</v>
      </c>
    </row>
    <row r="74" spans="1:22" ht="67.5" customHeight="1" x14ac:dyDescent="0.25">
      <c r="A74" s="167" t="s">
        <v>222</v>
      </c>
      <c r="B74" s="167"/>
      <c r="C74" s="1160" t="s">
        <v>84</v>
      </c>
      <c r="D74" s="691" t="s">
        <v>194</v>
      </c>
      <c r="E74" s="217"/>
      <c r="F74" s="215">
        <v>0</v>
      </c>
      <c r="G74" s="880"/>
      <c r="H74" s="217"/>
      <c r="I74" s="214">
        <v>0</v>
      </c>
      <c r="J74" s="880"/>
      <c r="K74" s="422"/>
      <c r="L74" s="216">
        <v>0</v>
      </c>
      <c r="M74" s="910"/>
      <c r="N74" s="336"/>
      <c r="O74" s="256" t="e">
        <f t="shared" si="5"/>
        <v>#DIV/0!</v>
      </c>
    </row>
    <row r="75" spans="1:22" ht="114.75" x14ac:dyDescent="0.25">
      <c r="A75" s="167" t="s">
        <v>78</v>
      </c>
      <c r="B75" s="167"/>
      <c r="C75" s="1160" t="s">
        <v>85</v>
      </c>
      <c r="D75" s="691" t="s">
        <v>194</v>
      </c>
      <c r="E75" s="217"/>
      <c r="F75" s="429">
        <v>1131</v>
      </c>
      <c r="G75" s="900"/>
      <c r="H75" s="265"/>
      <c r="I75" s="429">
        <v>1131</v>
      </c>
      <c r="J75" s="900"/>
      <c r="K75" s="422"/>
      <c r="L75" s="216">
        <v>1078.3409999999999</v>
      </c>
      <c r="M75" s="910"/>
      <c r="N75" s="220"/>
      <c r="O75" s="256">
        <f t="shared" si="5"/>
        <v>0.95344031830238718</v>
      </c>
    </row>
    <row r="76" spans="1:22" ht="39" customHeight="1" x14ac:dyDescent="0.25">
      <c r="A76" s="167" t="s">
        <v>79</v>
      </c>
      <c r="B76" s="167"/>
      <c r="C76" s="168" t="s">
        <v>262</v>
      </c>
      <c r="D76" s="691" t="s">
        <v>194</v>
      </c>
      <c r="E76" s="217"/>
      <c r="F76" s="215">
        <v>163395</v>
      </c>
      <c r="G76" s="880"/>
      <c r="H76" s="217"/>
      <c r="I76" s="215">
        <v>163395</v>
      </c>
      <c r="J76" s="880"/>
      <c r="K76" s="422"/>
      <c r="L76" s="216">
        <v>163369.28789000001</v>
      </c>
      <c r="M76" s="910"/>
      <c r="N76" s="220"/>
      <c r="O76" s="256">
        <f t="shared" si="5"/>
        <v>0.9998426383304263</v>
      </c>
    </row>
    <row r="77" spans="1:22" ht="119.25" customHeight="1" x14ac:dyDescent="0.25">
      <c r="A77" s="167" t="s">
        <v>123</v>
      </c>
      <c r="B77" s="167"/>
      <c r="C77" s="168" t="s">
        <v>263</v>
      </c>
      <c r="D77" s="691" t="s">
        <v>194</v>
      </c>
      <c r="E77" s="217"/>
      <c r="F77" s="215">
        <v>375</v>
      </c>
      <c r="G77" s="880"/>
      <c r="H77" s="217"/>
      <c r="I77" s="214">
        <v>375</v>
      </c>
      <c r="J77" s="880"/>
      <c r="K77" s="422"/>
      <c r="L77" s="216">
        <v>366.38382999999999</v>
      </c>
      <c r="M77" s="910"/>
      <c r="N77" s="220"/>
      <c r="O77" s="256">
        <f t="shared" si="5"/>
        <v>0.97702354666666669</v>
      </c>
    </row>
    <row r="78" spans="1:22" ht="25.5" x14ac:dyDescent="0.25">
      <c r="A78" s="167" t="s">
        <v>301</v>
      </c>
      <c r="B78" s="167"/>
      <c r="C78" s="168" t="s">
        <v>264</v>
      </c>
      <c r="D78" s="691" t="s">
        <v>194</v>
      </c>
      <c r="E78" s="217"/>
      <c r="F78" s="429">
        <v>345280</v>
      </c>
      <c r="G78" s="900"/>
      <c r="H78" s="265"/>
      <c r="I78" s="214">
        <v>345280</v>
      </c>
      <c r="J78" s="900"/>
      <c r="K78" s="422"/>
      <c r="L78" s="216">
        <v>345279.57452000002</v>
      </c>
      <c r="M78" s="910"/>
      <c r="N78" s="220"/>
      <c r="O78" s="256">
        <f t="shared" si="5"/>
        <v>0.99999876772474516</v>
      </c>
    </row>
    <row r="79" spans="1:22" ht="40.5" customHeight="1" x14ac:dyDescent="0.25">
      <c r="A79" s="167" t="s">
        <v>304</v>
      </c>
      <c r="B79" s="167"/>
      <c r="C79" s="168" t="s">
        <v>265</v>
      </c>
      <c r="D79" s="691" t="s">
        <v>194</v>
      </c>
      <c r="E79" s="266"/>
      <c r="F79" s="194">
        <v>300</v>
      </c>
      <c r="G79" s="901"/>
      <c r="H79" s="266"/>
      <c r="I79" s="194">
        <v>300</v>
      </c>
      <c r="J79" s="901"/>
      <c r="K79" s="266"/>
      <c r="L79" s="216">
        <v>300</v>
      </c>
      <c r="M79" s="911"/>
      <c r="N79" s="268"/>
      <c r="O79" s="256">
        <f t="shared" si="5"/>
        <v>1</v>
      </c>
    </row>
    <row r="80" spans="1:22" ht="28.5" customHeight="1" x14ac:dyDescent="0.25">
      <c r="A80" s="167" t="s">
        <v>66</v>
      </c>
      <c r="B80" s="167"/>
      <c r="C80" s="168" t="s">
        <v>86</v>
      </c>
      <c r="D80" s="691" t="s">
        <v>194</v>
      </c>
      <c r="E80" s="217"/>
      <c r="F80" s="215">
        <v>16134.599999999977</v>
      </c>
      <c r="G80" s="880"/>
      <c r="H80" s="217"/>
      <c r="I80" s="215">
        <v>16134.599999999977</v>
      </c>
      <c r="J80" s="880"/>
      <c r="K80" s="217"/>
      <c r="L80" s="216">
        <v>16009.692349999999</v>
      </c>
      <c r="M80" s="910"/>
      <c r="N80" s="220"/>
      <c r="O80" s="256">
        <f>(K80+L80)/(H80+I80)</f>
        <v>0.99225839810097693</v>
      </c>
      <c r="T80" s="239">
        <f>K80+L80</f>
        <v>16009.692349999999</v>
      </c>
    </row>
    <row r="81" spans="1:17" ht="67.5" customHeight="1" x14ac:dyDescent="0.25">
      <c r="A81" s="167" t="s">
        <v>127</v>
      </c>
      <c r="B81" s="167"/>
      <c r="C81" s="168" t="s">
        <v>87</v>
      </c>
      <c r="D81" s="691" t="s">
        <v>194</v>
      </c>
      <c r="E81" s="217"/>
      <c r="F81" s="215">
        <v>209.2</v>
      </c>
      <c r="G81" s="881"/>
      <c r="H81" s="217"/>
      <c r="I81" s="214">
        <v>209.2</v>
      </c>
      <c r="J81" s="881"/>
      <c r="K81" s="217"/>
      <c r="L81" s="216">
        <v>200.36707000000001</v>
      </c>
      <c r="M81" s="912"/>
      <c r="N81" s="248"/>
      <c r="O81" s="256">
        <f>L81/I81</f>
        <v>0.95777758126195045</v>
      </c>
    </row>
    <row r="82" spans="1:17" ht="51" x14ac:dyDescent="0.25">
      <c r="A82" s="167" t="s">
        <v>128</v>
      </c>
      <c r="B82" s="167"/>
      <c r="C82" s="168" t="s">
        <v>266</v>
      </c>
      <c r="D82" s="691" t="s">
        <v>194</v>
      </c>
      <c r="E82" s="217"/>
      <c r="F82" s="215">
        <v>214900</v>
      </c>
      <c r="G82" s="881"/>
      <c r="H82" s="217"/>
      <c r="I82" s="215">
        <v>214900</v>
      </c>
      <c r="J82" s="881"/>
      <c r="K82" s="217"/>
      <c r="L82" s="216">
        <v>211769.56400000001</v>
      </c>
      <c r="M82" s="912"/>
      <c r="N82" s="248"/>
      <c r="O82" s="256">
        <f>L82/I82</f>
        <v>0.98543305723592378</v>
      </c>
    </row>
    <row r="83" spans="1:17" ht="76.5" customHeight="1" x14ac:dyDescent="0.25">
      <c r="A83" s="167" t="s">
        <v>129</v>
      </c>
      <c r="B83" s="167"/>
      <c r="C83" s="168" t="s">
        <v>267</v>
      </c>
      <c r="D83" s="691" t="s">
        <v>194</v>
      </c>
      <c r="E83" s="217"/>
      <c r="F83" s="215">
        <v>1760</v>
      </c>
      <c r="G83" s="881"/>
      <c r="H83" s="217"/>
      <c r="I83" s="215">
        <v>1760</v>
      </c>
      <c r="J83" s="881"/>
      <c r="K83" s="217"/>
      <c r="L83" s="216">
        <v>1733.4814200000001</v>
      </c>
      <c r="M83" s="912"/>
      <c r="N83" s="248"/>
      <c r="O83" s="256">
        <f>L83/I83</f>
        <v>0.98493262500000001</v>
      </c>
    </row>
    <row r="84" spans="1:17" ht="66.75" customHeight="1" x14ac:dyDescent="0.25">
      <c r="A84" s="167" t="s">
        <v>130</v>
      </c>
      <c r="B84" s="167"/>
      <c r="C84" s="168" t="s">
        <v>88</v>
      </c>
      <c r="D84" s="691" t="s">
        <v>194</v>
      </c>
      <c r="E84" s="217"/>
      <c r="F84" s="215">
        <v>1553</v>
      </c>
      <c r="G84" s="881"/>
      <c r="H84" s="766"/>
      <c r="I84" s="214">
        <v>1553</v>
      </c>
      <c r="J84" s="905"/>
      <c r="K84" s="217"/>
      <c r="L84" s="216">
        <v>1289.6514</v>
      </c>
      <c r="M84" s="912"/>
      <c r="N84" s="234"/>
      <c r="O84" s="256">
        <f>L84/I84</f>
        <v>0.83042588538312945</v>
      </c>
      <c r="P84" s="180"/>
    </row>
    <row r="85" spans="1:17" ht="95.25" customHeight="1" x14ac:dyDescent="0.25">
      <c r="A85" s="167" t="s">
        <v>131</v>
      </c>
      <c r="B85" s="167"/>
      <c r="C85" s="168" t="s">
        <v>268</v>
      </c>
      <c r="D85" s="691" t="s">
        <v>194</v>
      </c>
      <c r="E85" s="780">
        <v>6278</v>
      </c>
      <c r="F85" s="215"/>
      <c r="G85" s="881"/>
      <c r="H85" s="780">
        <v>6278</v>
      </c>
      <c r="I85" s="214"/>
      <c r="J85" s="881"/>
      <c r="K85" s="217">
        <v>5571.0567199999996</v>
      </c>
      <c r="L85" s="216"/>
      <c r="M85" s="912"/>
      <c r="N85" s="248"/>
      <c r="O85" s="256">
        <f t="shared" ref="O85:O91" si="6">K85/H85</f>
        <v>0.88739355208665172</v>
      </c>
    </row>
    <row r="86" spans="1:17" ht="87" customHeight="1" x14ac:dyDescent="0.25">
      <c r="A86" s="167" t="s">
        <v>132</v>
      </c>
      <c r="B86" s="167"/>
      <c r="C86" s="168" t="s">
        <v>269</v>
      </c>
      <c r="D86" s="319" t="s">
        <v>194</v>
      </c>
      <c r="E86" s="902">
        <v>391716.45001999999</v>
      </c>
      <c r="F86" s="215"/>
      <c r="G86" s="881"/>
      <c r="H86" s="902">
        <v>391716.45001999999</v>
      </c>
      <c r="I86" s="214"/>
      <c r="J86" s="881"/>
      <c r="K86" s="217">
        <v>391702.74225000001</v>
      </c>
      <c r="L86" s="216"/>
      <c r="M86" s="912"/>
      <c r="N86" s="248"/>
      <c r="O86" s="256">
        <f t="shared" si="6"/>
        <v>0.9999650058862749</v>
      </c>
    </row>
    <row r="87" spans="1:17" ht="80.25" customHeight="1" x14ac:dyDescent="0.25">
      <c r="A87" s="167" t="s">
        <v>133</v>
      </c>
      <c r="B87" s="167"/>
      <c r="C87" s="168" t="s">
        <v>270</v>
      </c>
      <c r="D87" s="691" t="s">
        <v>194</v>
      </c>
      <c r="E87" s="766">
        <v>1.7000000000000002</v>
      </c>
      <c r="F87" s="215"/>
      <c r="G87" s="881"/>
      <c r="H87" s="766">
        <v>1.7000000000000002</v>
      </c>
      <c r="I87" s="214"/>
      <c r="J87" s="881"/>
      <c r="K87" s="217">
        <v>1.6996</v>
      </c>
      <c r="L87" s="216"/>
      <c r="M87" s="912"/>
      <c r="N87" s="220"/>
      <c r="O87" s="256">
        <f t="shared" si="6"/>
        <v>0.99976470588235289</v>
      </c>
    </row>
    <row r="88" spans="1:17" ht="88.5" customHeight="1" x14ac:dyDescent="0.25">
      <c r="A88" s="167" t="s">
        <v>134</v>
      </c>
      <c r="B88" s="167"/>
      <c r="C88" s="168" t="s">
        <v>271</v>
      </c>
      <c r="D88" s="691" t="s">
        <v>194</v>
      </c>
      <c r="E88" s="217">
        <v>0.7</v>
      </c>
      <c r="F88" s="215"/>
      <c r="G88" s="881"/>
      <c r="H88" s="766">
        <v>0.7</v>
      </c>
      <c r="I88" s="214"/>
      <c r="J88" s="881"/>
      <c r="K88" s="217">
        <v>0.65549000000000002</v>
      </c>
      <c r="L88" s="216"/>
      <c r="M88" s="912"/>
      <c r="N88" s="220"/>
      <c r="O88" s="256">
        <f t="shared" si="6"/>
        <v>0.93641428571428575</v>
      </c>
    </row>
    <row r="89" spans="1:17" ht="84.75" customHeight="1" x14ac:dyDescent="0.25">
      <c r="A89" s="167" t="s">
        <v>135</v>
      </c>
      <c r="B89" s="167"/>
      <c r="C89" s="168" t="s">
        <v>272</v>
      </c>
      <c r="D89" s="691" t="s">
        <v>194</v>
      </c>
      <c r="E89" s="217">
        <v>35005</v>
      </c>
      <c r="F89" s="215"/>
      <c r="G89" s="881"/>
      <c r="H89" s="217">
        <v>35005</v>
      </c>
      <c r="I89" s="214"/>
      <c r="J89" s="881"/>
      <c r="K89" s="217">
        <v>34987.925600000002</v>
      </c>
      <c r="L89" s="216"/>
      <c r="M89" s="912"/>
      <c r="N89" s="234"/>
      <c r="O89" s="256">
        <f t="shared" si="6"/>
        <v>0.99951222968147413</v>
      </c>
    </row>
    <row r="90" spans="1:17" ht="56.25" customHeight="1" x14ac:dyDescent="0.25">
      <c r="A90" s="167" t="s">
        <v>136</v>
      </c>
      <c r="B90" s="167"/>
      <c r="C90" s="168" t="s">
        <v>273</v>
      </c>
      <c r="D90" s="691" t="s">
        <v>194</v>
      </c>
      <c r="E90" s="217">
        <v>9551.1</v>
      </c>
      <c r="F90" s="215"/>
      <c r="G90" s="881"/>
      <c r="H90" s="217">
        <v>9551.1</v>
      </c>
      <c r="I90" s="214"/>
      <c r="J90" s="881"/>
      <c r="K90" s="217">
        <v>9527.0006599999997</v>
      </c>
      <c r="L90" s="216"/>
      <c r="M90" s="912"/>
      <c r="N90" s="234"/>
      <c r="O90" s="256">
        <f t="shared" si="6"/>
        <v>0.99747679953094404</v>
      </c>
    </row>
    <row r="91" spans="1:17" ht="79.5" customHeight="1" x14ac:dyDescent="0.25">
      <c r="A91" s="167" t="s">
        <v>137</v>
      </c>
      <c r="B91" s="167"/>
      <c r="C91" s="168" t="s">
        <v>274</v>
      </c>
      <c r="D91" s="691" t="s">
        <v>194</v>
      </c>
      <c r="E91" s="217">
        <v>118.4</v>
      </c>
      <c r="F91" s="215"/>
      <c r="G91" s="881"/>
      <c r="H91" s="766">
        <v>118.4</v>
      </c>
      <c r="I91" s="214"/>
      <c r="J91" s="881"/>
      <c r="K91" s="217">
        <v>0</v>
      </c>
      <c r="L91" s="216"/>
      <c r="M91" s="912"/>
      <c r="N91" s="234"/>
      <c r="O91" s="256">
        <f t="shared" si="6"/>
        <v>0</v>
      </c>
    </row>
    <row r="92" spans="1:17" s="330" customFormat="1" ht="178.5" customHeight="1" x14ac:dyDescent="0.25">
      <c r="A92" s="168" t="s">
        <v>138</v>
      </c>
      <c r="B92" s="168"/>
      <c r="C92" s="1161" t="s">
        <v>83</v>
      </c>
      <c r="D92" s="691" t="s">
        <v>194</v>
      </c>
      <c r="E92" s="423"/>
      <c r="F92" s="781">
        <v>16120.7</v>
      </c>
      <c r="G92" s="903"/>
      <c r="H92" s="423"/>
      <c r="I92" s="781">
        <v>16120.7</v>
      </c>
      <c r="J92" s="903"/>
      <c r="K92" s="423"/>
      <c r="L92" s="228">
        <v>16118.495000000001</v>
      </c>
      <c r="M92" s="913"/>
      <c r="N92" s="271"/>
      <c r="O92" s="256">
        <f>L92/I92</f>
        <v>0.9998632193391106</v>
      </c>
      <c r="P92" s="329"/>
      <c r="Q92" s="329"/>
    </row>
    <row r="93" spans="1:17" ht="70.5" customHeight="1" x14ac:dyDescent="0.25">
      <c r="A93" s="167" t="s">
        <v>139</v>
      </c>
      <c r="B93" s="167"/>
      <c r="C93" s="1161" t="s">
        <v>260</v>
      </c>
      <c r="D93" s="691" t="s">
        <v>194</v>
      </c>
      <c r="E93" s="217"/>
      <c r="F93" s="215">
        <v>724690.4</v>
      </c>
      <c r="G93" s="881"/>
      <c r="H93" s="265"/>
      <c r="I93" s="215">
        <v>724690.4</v>
      </c>
      <c r="J93" s="881"/>
      <c r="K93" s="217"/>
      <c r="L93" s="217">
        <v>724622.38116999995</v>
      </c>
      <c r="M93" s="912"/>
      <c r="N93" s="270"/>
      <c r="O93" s="256">
        <f>L93/I93</f>
        <v>0.9999061408430413</v>
      </c>
    </row>
    <row r="94" spans="1:17" ht="41.25" customHeight="1" x14ac:dyDescent="0.25">
      <c r="A94" s="167" t="s">
        <v>140</v>
      </c>
      <c r="B94" s="167"/>
      <c r="C94" s="168" t="s">
        <v>261</v>
      </c>
      <c r="D94" s="691" t="s">
        <v>194</v>
      </c>
      <c r="E94" s="217"/>
      <c r="F94" s="215">
        <v>22007.8</v>
      </c>
      <c r="G94" s="881"/>
      <c r="H94" s="217"/>
      <c r="I94" s="215">
        <v>22007.8</v>
      </c>
      <c r="J94" s="881"/>
      <c r="K94" s="217"/>
      <c r="L94" s="216">
        <v>22007.716</v>
      </c>
      <c r="M94" s="912"/>
      <c r="N94" s="234"/>
      <c r="O94" s="256">
        <f>L94/I94</f>
        <v>0.99999618317142114</v>
      </c>
    </row>
    <row r="95" spans="1:17" ht="111.75" customHeight="1" x14ac:dyDescent="0.25">
      <c r="A95" s="174" t="s">
        <v>161</v>
      </c>
      <c r="B95" s="354"/>
      <c r="C95" s="427" t="s">
        <v>361</v>
      </c>
      <c r="D95" s="367" t="s">
        <v>194</v>
      </c>
      <c r="E95" s="266">
        <f>E96+E97</f>
        <v>1019949</v>
      </c>
      <c r="F95" s="308">
        <f>F96+F97</f>
        <v>140850.4</v>
      </c>
      <c r="G95" s="881"/>
      <c r="H95" s="782">
        <f>H96+H97</f>
        <v>1019949</v>
      </c>
      <c r="I95" s="323">
        <f>I96+I97</f>
        <v>140850.4</v>
      </c>
      <c r="J95" s="906"/>
      <c r="K95" s="782">
        <f>K96+K97</f>
        <v>1019935.206063</v>
      </c>
      <c r="L95" s="379">
        <f>L96+L97</f>
        <v>140849.485407</v>
      </c>
      <c r="M95" s="912"/>
      <c r="N95" s="234"/>
      <c r="O95" s="256"/>
    </row>
    <row r="96" spans="1:17" ht="41.25" customHeight="1" x14ac:dyDescent="0.25">
      <c r="A96" s="171" t="s">
        <v>80</v>
      </c>
      <c r="B96" s="353"/>
      <c r="C96" s="355" t="s">
        <v>86</v>
      </c>
      <c r="D96" s="303" t="s">
        <v>194</v>
      </c>
      <c r="E96" s="217">
        <f>'[1]9 изменение'!$T$119</f>
        <v>641651.9</v>
      </c>
      <c r="F96" s="215">
        <f>'[1]9 изменение'!$T$118</f>
        <v>140850.4</v>
      </c>
      <c r="G96" s="881"/>
      <c r="H96" s="217">
        <f>'[1]9 изменение'!$T$119</f>
        <v>641651.9</v>
      </c>
      <c r="I96" s="215">
        <f>'[1]9 изменение'!$T$118</f>
        <v>140850.4</v>
      </c>
      <c r="J96" s="881"/>
      <c r="K96" s="217">
        <v>641647.6557430001</v>
      </c>
      <c r="L96" s="216">
        <v>140849.485407</v>
      </c>
      <c r="M96" s="912"/>
      <c r="N96" s="234"/>
      <c r="O96" s="256"/>
    </row>
    <row r="97" spans="1:22" ht="41.25" customHeight="1" thickBot="1" x14ac:dyDescent="0.3">
      <c r="A97" s="167" t="s">
        <v>81</v>
      </c>
      <c r="B97" s="167"/>
      <c r="C97" s="356" t="s">
        <v>341</v>
      </c>
      <c r="D97" s="691" t="s">
        <v>194</v>
      </c>
      <c r="E97" s="217">
        <f>'[1]9 изменение'!$T$120</f>
        <v>378297.1</v>
      </c>
      <c r="F97" s="215"/>
      <c r="G97" s="881"/>
      <c r="H97" s="320">
        <v>378297.1</v>
      </c>
      <c r="I97" s="907"/>
      <c r="J97" s="908"/>
      <c r="K97" s="217">
        <v>378287.55031999998</v>
      </c>
      <c r="L97" s="216"/>
      <c r="M97" s="912"/>
      <c r="N97" s="234"/>
      <c r="O97" s="256"/>
    </row>
    <row r="98" spans="1:22" s="261" customFormat="1" ht="16.5" thickBot="1" x14ac:dyDescent="0.3">
      <c r="A98" s="253"/>
      <c r="B98" s="350"/>
      <c r="C98" s="225" t="s">
        <v>205</v>
      </c>
      <c r="D98" s="301"/>
      <c r="E98" s="783">
        <f>E69+E95</f>
        <v>1462620.35002</v>
      </c>
      <c r="F98" s="775">
        <f>F69+F95</f>
        <v>1969832.0999999999</v>
      </c>
      <c r="G98" s="887"/>
      <c r="H98" s="784">
        <f>H69+H95</f>
        <v>1462620.35002</v>
      </c>
      <c r="I98" s="783">
        <f>I69+I95</f>
        <v>1969832.0999999999</v>
      </c>
      <c r="J98" s="254"/>
      <c r="K98" s="775">
        <f>K69+K95</f>
        <v>1461726.286383</v>
      </c>
      <c r="L98" s="775">
        <f>L69+L95</f>
        <v>1965333.4849270002</v>
      </c>
      <c r="M98" s="887"/>
      <c r="N98" s="255"/>
      <c r="O98" s="256">
        <f>(K98+L98)/(I98+H98)</f>
        <v>0.99842891379020615</v>
      </c>
      <c r="P98" s="257">
        <f>L98/I98</f>
        <v>0.99771624440834339</v>
      </c>
      <c r="Q98" s="258">
        <f>K98/H98</f>
        <v>0.99938872473845464</v>
      </c>
      <c r="R98" s="259"/>
      <c r="S98" s="260">
        <f>I98+H98</f>
        <v>3432452.4500199999</v>
      </c>
      <c r="T98" s="260">
        <f>L98+K98</f>
        <v>3427059.7713100002</v>
      </c>
      <c r="U98" s="260">
        <f>L98/F98*100</f>
        <v>99.771624440834344</v>
      </c>
      <c r="V98" s="260">
        <f>K98/H98*100</f>
        <v>99.938872473845464</v>
      </c>
    </row>
    <row r="99" spans="1:22" ht="19.5" customHeight="1" thickBot="1" x14ac:dyDescent="0.3">
      <c r="A99" s="1061" t="s">
        <v>369</v>
      </c>
      <c r="B99" s="1062"/>
      <c r="C99" s="1063"/>
      <c r="D99" s="1062"/>
      <c r="E99" s="1062"/>
      <c r="F99" s="1063"/>
      <c r="G99" s="1063"/>
      <c r="H99" s="1063"/>
      <c r="I99" s="1063"/>
      <c r="J99" s="1063"/>
      <c r="K99" s="1063"/>
      <c r="L99" s="1063"/>
      <c r="M99" s="1063"/>
      <c r="N99" s="424"/>
      <c r="O99" s="256"/>
    </row>
    <row r="100" spans="1:22" ht="94.5" customHeight="1" x14ac:dyDescent="0.25">
      <c r="A100" s="198" t="s">
        <v>126</v>
      </c>
      <c r="B100" s="381"/>
      <c r="C100" s="200" t="s">
        <v>52</v>
      </c>
      <c r="D100" s="691" t="s">
        <v>337</v>
      </c>
      <c r="E100" s="457">
        <f>E101+E114+E116+E125+E129</f>
        <v>0</v>
      </c>
      <c r="F100" s="720">
        <f>F101+F114+F116+F125+F129</f>
        <v>8622.7999999999993</v>
      </c>
      <c r="G100" s="914"/>
      <c r="H100" s="457">
        <f>H101+H114+H116+H125+H129</f>
        <v>0</v>
      </c>
      <c r="I100" s="720">
        <f>I101+I114+I116+I125+I129</f>
        <v>8622.7999999999993</v>
      </c>
      <c r="J100" s="914"/>
      <c r="K100" s="457">
        <f>K101+K114+K116+K125+K129</f>
        <v>0</v>
      </c>
      <c r="L100" s="720">
        <f>L101+L114+L116+L125+L129</f>
        <v>7249.6839300000001</v>
      </c>
      <c r="M100" s="927"/>
      <c r="N100" s="272"/>
      <c r="O100" s="211"/>
    </row>
    <row r="101" spans="1:22" ht="43.5" customHeight="1" x14ac:dyDescent="0.25">
      <c r="A101" s="382" t="s">
        <v>218</v>
      </c>
      <c r="B101" s="202"/>
      <c r="C101" s="203" t="s">
        <v>276</v>
      </c>
      <c r="D101" s="691" t="s">
        <v>337</v>
      </c>
      <c r="E101" s="785">
        <f>E102+E103</f>
        <v>0</v>
      </c>
      <c r="F101" s="229">
        <f>F102+F103</f>
        <v>1193.0999999999999</v>
      </c>
      <c r="G101" s="915"/>
      <c r="H101" s="399">
        <f>H102+H103</f>
        <v>0</v>
      </c>
      <c r="I101" s="229">
        <f>I102+I103</f>
        <v>1193.0999999999999</v>
      </c>
      <c r="J101" s="920"/>
      <c r="K101" s="399">
        <f>K102+K103</f>
        <v>0</v>
      </c>
      <c r="L101" s="786">
        <f>L102+L103</f>
        <v>1192.9514300000001</v>
      </c>
      <c r="M101" s="915"/>
      <c r="N101" s="273"/>
      <c r="O101" s="221"/>
    </row>
    <row r="102" spans="1:22" ht="114.75" customHeight="1" x14ac:dyDescent="0.25">
      <c r="A102" s="1051" t="s">
        <v>165</v>
      </c>
      <c r="B102" s="687"/>
      <c r="C102" s="1053" t="s">
        <v>175</v>
      </c>
      <c r="D102" s="691" t="s">
        <v>194</v>
      </c>
      <c r="E102" s="787"/>
      <c r="F102" s="214">
        <f>'[1]9 изменение'!$T$150</f>
        <v>1193.0999999999999</v>
      </c>
      <c r="G102" s="884"/>
      <c r="H102" s="787"/>
      <c r="I102" s="229">
        <v>1193.0999999999999</v>
      </c>
      <c r="J102" s="920"/>
      <c r="K102" s="787"/>
      <c r="L102" s="786">
        <v>1192.9514300000001</v>
      </c>
      <c r="M102" s="915"/>
      <c r="N102" s="273"/>
      <c r="O102" s="221"/>
      <c r="S102" s="240">
        <f>I103+I114+I116</f>
        <v>1313.6</v>
      </c>
    </row>
    <row r="103" spans="1:22" ht="77.25" hidden="1" customHeight="1" x14ac:dyDescent="0.25">
      <c r="A103" s="1052"/>
      <c r="B103" s="688"/>
      <c r="C103" s="1054"/>
      <c r="D103" s="1055" t="s">
        <v>333</v>
      </c>
      <c r="E103" s="787"/>
      <c r="F103" s="214"/>
      <c r="G103" s="881"/>
      <c r="H103" s="339"/>
      <c r="I103" s="215"/>
      <c r="J103" s="921"/>
      <c r="K103" s="339"/>
      <c r="L103" s="429"/>
      <c r="M103" s="882"/>
      <c r="N103" s="324"/>
      <c r="O103" s="221"/>
      <c r="R103" s="240">
        <f>I103+I114+I116</f>
        <v>1313.6</v>
      </c>
    </row>
    <row r="104" spans="1:22" ht="63.75" hidden="1" customHeight="1" x14ac:dyDescent="0.25">
      <c r="A104" s="204" t="s">
        <v>94</v>
      </c>
      <c r="B104" s="204"/>
      <c r="C104" s="461" t="s">
        <v>278</v>
      </c>
      <c r="D104" s="1055"/>
      <c r="E104" s="217"/>
      <c r="F104" s="215"/>
      <c r="G104" s="881"/>
      <c r="H104" s="217"/>
      <c r="I104" s="215"/>
      <c r="J104" s="912"/>
      <c r="K104" s="217"/>
      <c r="L104" s="216"/>
      <c r="M104" s="881"/>
      <c r="N104" s="248"/>
      <c r="O104" s="221"/>
    </row>
    <row r="105" spans="1:22" ht="63.75" hidden="1" customHeight="1" x14ac:dyDescent="0.25">
      <c r="A105" s="195" t="s">
        <v>95</v>
      </c>
      <c r="B105" s="195"/>
      <c r="C105" s="461" t="s">
        <v>279</v>
      </c>
      <c r="D105" s="1055"/>
      <c r="E105" s="217"/>
      <c r="F105" s="215"/>
      <c r="G105" s="880"/>
      <c r="H105" s="217"/>
      <c r="I105" s="215"/>
      <c r="J105" s="910"/>
      <c r="K105" s="422"/>
      <c r="L105" s="216"/>
      <c r="M105" s="880"/>
      <c r="N105" s="220"/>
      <c r="O105" s="221"/>
    </row>
    <row r="106" spans="1:22" ht="76.5" hidden="1" customHeight="1" x14ac:dyDescent="0.25">
      <c r="A106" s="195" t="s">
        <v>96</v>
      </c>
      <c r="B106" s="195"/>
      <c r="C106" s="461" t="s">
        <v>280</v>
      </c>
      <c r="D106" s="1055"/>
      <c r="E106" s="217"/>
      <c r="F106" s="215"/>
      <c r="G106" s="880"/>
      <c r="H106" s="217"/>
      <c r="I106" s="215"/>
      <c r="J106" s="910"/>
      <c r="K106" s="422"/>
      <c r="L106" s="216"/>
      <c r="M106" s="880"/>
      <c r="N106" s="220"/>
      <c r="O106" s="221"/>
    </row>
    <row r="107" spans="1:22" ht="0.75" hidden="1" customHeight="1" x14ac:dyDescent="0.25">
      <c r="A107" s="195" t="s">
        <v>97</v>
      </c>
      <c r="B107" s="195"/>
      <c r="C107" s="461" t="s">
        <v>281</v>
      </c>
      <c r="D107" s="1055"/>
      <c r="E107" s="217"/>
      <c r="F107" s="215"/>
      <c r="G107" s="880"/>
      <c r="H107" s="217"/>
      <c r="I107" s="215"/>
      <c r="J107" s="910"/>
      <c r="K107" s="422"/>
      <c r="L107" s="216"/>
      <c r="M107" s="880"/>
      <c r="N107" s="220"/>
      <c r="O107" s="221"/>
    </row>
    <row r="108" spans="1:22" ht="76.5" hidden="1" customHeight="1" x14ac:dyDescent="0.25">
      <c r="A108" s="195" t="s">
        <v>98</v>
      </c>
      <c r="B108" s="195"/>
      <c r="C108" s="461" t="s">
        <v>91</v>
      </c>
      <c r="D108" s="1055"/>
      <c r="E108" s="217"/>
      <c r="F108" s="215"/>
      <c r="G108" s="880"/>
      <c r="H108" s="217"/>
      <c r="I108" s="215"/>
      <c r="J108" s="910"/>
      <c r="K108" s="422"/>
      <c r="L108" s="216"/>
      <c r="M108" s="880"/>
      <c r="N108" s="220"/>
      <c r="O108" s="221"/>
    </row>
    <row r="109" spans="1:22" ht="63.75" hidden="1" customHeight="1" x14ac:dyDescent="0.25">
      <c r="A109" s="275" t="s">
        <v>99</v>
      </c>
      <c r="B109" s="275"/>
      <c r="C109" s="690" t="s">
        <v>282</v>
      </c>
      <c r="D109" s="307"/>
      <c r="E109" s="264"/>
      <c r="F109" s="214">
        <v>0</v>
      </c>
      <c r="G109" s="899"/>
      <c r="H109" s="264"/>
      <c r="I109" s="214">
        <v>0</v>
      </c>
      <c r="J109" s="909"/>
      <c r="K109" s="421"/>
      <c r="L109" s="430">
        <v>0</v>
      </c>
      <c r="M109" s="899"/>
      <c r="N109" s="235"/>
      <c r="O109" s="221"/>
    </row>
    <row r="110" spans="1:22" ht="51" hidden="1" customHeight="1" x14ac:dyDescent="0.25">
      <c r="A110" s="276" t="s">
        <v>219</v>
      </c>
      <c r="B110" s="276"/>
      <c r="C110" s="206" t="s">
        <v>283</v>
      </c>
      <c r="D110" s="307"/>
      <c r="E110" s="266"/>
      <c r="F110" s="431">
        <f>F111</f>
        <v>0</v>
      </c>
      <c r="G110" s="901"/>
      <c r="H110" s="266"/>
      <c r="I110" s="431">
        <f>I111</f>
        <v>0</v>
      </c>
      <c r="J110" s="911"/>
      <c r="K110" s="928"/>
      <c r="L110" s="431">
        <f>L111</f>
        <v>0</v>
      </c>
      <c r="M110" s="901"/>
      <c r="N110" s="268"/>
      <c r="O110" s="221"/>
    </row>
    <row r="111" spans="1:22" ht="63.75" hidden="1" customHeight="1" x14ac:dyDescent="0.25">
      <c r="A111" s="276" t="s">
        <v>177</v>
      </c>
      <c r="B111" s="276"/>
      <c r="C111" s="206" t="s">
        <v>284</v>
      </c>
      <c r="D111" s="307"/>
      <c r="E111" s="266"/>
      <c r="F111" s="431">
        <f>F112+F113</f>
        <v>0</v>
      </c>
      <c r="G111" s="901"/>
      <c r="H111" s="266"/>
      <c r="I111" s="431">
        <f>I112+I113</f>
        <v>0</v>
      </c>
      <c r="J111" s="911"/>
      <c r="K111" s="928"/>
      <c r="L111" s="431">
        <f>L112+L113</f>
        <v>0</v>
      </c>
      <c r="M111" s="901"/>
      <c r="N111" s="268"/>
      <c r="O111" s="221"/>
    </row>
    <row r="112" spans="1:22" ht="76.5" hidden="1" customHeight="1" x14ac:dyDescent="0.25">
      <c r="A112" s="195" t="s">
        <v>173</v>
      </c>
      <c r="B112" s="195"/>
      <c r="C112" s="461" t="s">
        <v>279</v>
      </c>
      <c r="D112" s="307"/>
      <c r="E112" s="217"/>
      <c r="F112" s="215"/>
      <c r="G112" s="880"/>
      <c r="H112" s="217"/>
      <c r="I112" s="215"/>
      <c r="J112" s="910"/>
      <c r="K112" s="422"/>
      <c r="L112" s="216"/>
      <c r="M112" s="880"/>
      <c r="N112" s="220"/>
      <c r="O112" s="221"/>
    </row>
    <row r="113" spans="1:19" ht="167.25" hidden="1" customHeight="1" x14ac:dyDescent="0.25">
      <c r="A113" s="195" t="s">
        <v>174</v>
      </c>
      <c r="B113" s="195"/>
      <c r="C113" s="461" t="s">
        <v>285</v>
      </c>
      <c r="D113" s="307"/>
      <c r="E113" s="217"/>
      <c r="F113" s="215"/>
      <c r="G113" s="880"/>
      <c r="H113" s="217"/>
      <c r="I113" s="215"/>
      <c r="J113" s="910"/>
      <c r="K113" s="422"/>
      <c r="L113" s="216"/>
      <c r="M113" s="880"/>
      <c r="N113" s="220"/>
      <c r="O113" s="221"/>
    </row>
    <row r="114" spans="1:19" ht="66" hidden="1" customHeight="1" x14ac:dyDescent="0.25">
      <c r="A114" s="277" t="s">
        <v>219</v>
      </c>
      <c r="B114" s="277"/>
      <c r="C114" s="208" t="s">
        <v>283</v>
      </c>
      <c r="D114" s="303" t="s">
        <v>194</v>
      </c>
      <c r="E114" s="217">
        <f>E115</f>
        <v>0</v>
      </c>
      <c r="F114" s="222">
        <f>F115</f>
        <v>0</v>
      </c>
      <c r="G114" s="880"/>
      <c r="H114" s="217">
        <f>H115</f>
        <v>0</v>
      </c>
      <c r="I114" s="222">
        <f>I115</f>
        <v>0</v>
      </c>
      <c r="J114" s="910"/>
      <c r="K114" s="217">
        <f>K115</f>
        <v>0</v>
      </c>
      <c r="L114" s="222">
        <f>L115</f>
        <v>0</v>
      </c>
      <c r="M114" s="880"/>
      <c r="N114" s="220"/>
      <c r="O114" s="221"/>
      <c r="P114" s="384"/>
      <c r="Q114" s="384"/>
      <c r="S114" s="331">
        <f>L114+L116</f>
        <v>1310.6499999999999</v>
      </c>
    </row>
    <row r="115" spans="1:19" ht="55.5" hidden="1" customHeight="1" x14ac:dyDescent="0.25">
      <c r="A115" s="204" t="s">
        <v>177</v>
      </c>
      <c r="B115" s="204"/>
      <c r="C115" s="459" t="s">
        <v>51</v>
      </c>
      <c r="D115" s="303" t="s">
        <v>194</v>
      </c>
      <c r="E115" s="217"/>
      <c r="F115" s="215"/>
      <c r="G115" s="880"/>
      <c r="H115" s="217"/>
      <c r="I115" s="215"/>
      <c r="J115" s="910"/>
      <c r="K115" s="422"/>
      <c r="L115" s="216"/>
      <c r="M115" s="880"/>
      <c r="N115" s="220"/>
      <c r="O115" s="221"/>
      <c r="P115" s="384"/>
      <c r="Q115" s="384"/>
    </row>
    <row r="116" spans="1:19" ht="38.25" x14ac:dyDescent="0.25">
      <c r="A116" s="205" t="s">
        <v>219</v>
      </c>
      <c r="B116" s="788"/>
      <c r="C116" s="206" t="str">
        <f>'план-график'!B116</f>
        <v>Реализация комплекса информационных, просветительских и общественных мероприятий</v>
      </c>
      <c r="D116" s="303" t="s">
        <v>194</v>
      </c>
      <c r="E116" s="785">
        <f>E117+E118</f>
        <v>0</v>
      </c>
      <c r="F116" s="789">
        <f>F117+F118</f>
        <v>1313.6</v>
      </c>
      <c r="G116" s="901"/>
      <c r="H116" s="785">
        <f>H117+H118</f>
        <v>0</v>
      </c>
      <c r="I116" s="789">
        <f>I117+I118</f>
        <v>1313.6</v>
      </c>
      <c r="J116" s="922"/>
      <c r="K116" s="785">
        <f>K117+K118</f>
        <v>0</v>
      </c>
      <c r="L116" s="789">
        <f>L117+L118</f>
        <v>1310.6499999999999</v>
      </c>
      <c r="M116" s="901"/>
      <c r="N116" s="268"/>
      <c r="O116" s="221"/>
      <c r="P116" s="384"/>
      <c r="Q116" s="384"/>
    </row>
    <row r="117" spans="1:19" ht="229.5" customHeight="1" x14ac:dyDescent="0.25">
      <c r="A117" s="337" t="s">
        <v>177</v>
      </c>
      <c r="B117" s="337"/>
      <c r="C117" s="461" t="str">
        <f>'план-график'!B117</f>
        <v>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v>
      </c>
      <c r="D117" s="303" t="s">
        <v>194</v>
      </c>
      <c r="E117" s="217"/>
      <c r="F117" s="215">
        <v>173.6</v>
      </c>
      <c r="G117" s="880"/>
      <c r="H117" s="217"/>
      <c r="I117" s="215">
        <v>173.6</v>
      </c>
      <c r="J117" s="923"/>
      <c r="K117" s="422"/>
      <c r="L117" s="215">
        <v>173.6</v>
      </c>
      <c r="M117" s="880"/>
      <c r="N117" s="220"/>
      <c r="O117" s="221"/>
      <c r="P117" s="384"/>
      <c r="Q117" s="384"/>
    </row>
    <row r="118" spans="1:19" ht="134.25" customHeight="1" x14ac:dyDescent="0.25">
      <c r="A118" s="204" t="s">
        <v>41</v>
      </c>
      <c r="B118" s="204"/>
      <c r="C118" s="461" t="str">
        <f>'план-график'!B118</f>
        <v>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в обществе к проблеме обеспечения доступной среды жизнедеятельности для инвалидов и МГН в Ульяновской области</v>
      </c>
      <c r="D118" s="691" t="s">
        <v>194</v>
      </c>
      <c r="E118" s="785">
        <f>E119+E120+E121+E122+E123</f>
        <v>0</v>
      </c>
      <c r="F118" s="789">
        <f>F119+F120+F121+F122+F123+F124</f>
        <v>1140</v>
      </c>
      <c r="G118" s="901"/>
      <c r="H118" s="785">
        <f>H119+H120+H121+H122+H123</f>
        <v>0</v>
      </c>
      <c r="I118" s="789">
        <f>I119+I120+I121+I122+I123+I124</f>
        <v>1140</v>
      </c>
      <c r="J118" s="922"/>
      <c r="K118" s="785">
        <f>K119+K120+K121+K122+K123</f>
        <v>0</v>
      </c>
      <c r="L118" s="431">
        <f>L119+L120+L121+L122+L123+L124</f>
        <v>1137.05</v>
      </c>
      <c r="M118" s="901"/>
      <c r="N118" s="268">
        <f>I118-L118</f>
        <v>2.9500000000000455</v>
      </c>
      <c r="O118" s="221"/>
      <c r="P118" s="384"/>
      <c r="Q118" s="384"/>
    </row>
    <row r="119" spans="1:19" ht="150" customHeight="1" x14ac:dyDescent="0.25">
      <c r="A119" s="280" t="s">
        <v>419</v>
      </c>
      <c r="B119" s="280"/>
      <c r="C119" s="461" t="str">
        <f>'план-график'!B119</f>
        <v>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v>
      </c>
      <c r="D119" s="303" t="s">
        <v>194</v>
      </c>
      <c r="E119" s="217"/>
      <c r="F119" s="215">
        <v>70</v>
      </c>
      <c r="G119" s="880"/>
      <c r="H119" s="217"/>
      <c r="I119" s="215">
        <v>70</v>
      </c>
      <c r="J119" s="924"/>
      <c r="K119" s="929"/>
      <c r="L119" s="215">
        <v>70</v>
      </c>
      <c r="M119" s="880"/>
      <c r="N119" s="220"/>
      <c r="O119" s="221"/>
    </row>
    <row r="120" spans="1:19" ht="25.5" x14ac:dyDescent="0.25">
      <c r="A120" s="280" t="s">
        <v>422</v>
      </c>
      <c r="B120" s="280"/>
      <c r="C120" s="461" t="str">
        <f>'план-график'!B120</f>
        <v>Проведение мероприятий с участием инвалидов</v>
      </c>
      <c r="D120" s="303" t="s">
        <v>194</v>
      </c>
      <c r="E120" s="217"/>
      <c r="F120" s="790">
        <v>468.08479999999997</v>
      </c>
      <c r="G120" s="880"/>
      <c r="H120" s="217"/>
      <c r="I120" s="790">
        <v>468.08479999999997</v>
      </c>
      <c r="J120" s="924"/>
      <c r="K120" s="929"/>
      <c r="L120" s="215">
        <v>465.78480000000002</v>
      </c>
      <c r="M120" s="880"/>
      <c r="N120" s="220"/>
      <c r="O120" s="791"/>
    </row>
    <row r="121" spans="1:19" ht="74.25" customHeight="1" x14ac:dyDescent="0.25">
      <c r="A121" s="280" t="s">
        <v>423</v>
      </c>
      <c r="B121" s="280"/>
      <c r="C121" s="461" t="str">
        <f>'план-график'!B121</f>
        <v>Участие сборных команд Ульяновской области в межрегиональных и всероссийских соревнованиях среди инвалидов и других МГН</v>
      </c>
      <c r="D121" s="303" t="s">
        <v>194</v>
      </c>
      <c r="E121" s="217"/>
      <c r="F121" s="790">
        <v>361.91520000000003</v>
      </c>
      <c r="G121" s="880"/>
      <c r="H121" s="217"/>
      <c r="I121" s="790">
        <v>361.91520000000003</v>
      </c>
      <c r="J121" s="924"/>
      <c r="K121" s="929"/>
      <c r="L121" s="215">
        <v>361.91520000000003</v>
      </c>
      <c r="M121" s="880"/>
      <c r="N121" s="220"/>
      <c r="O121" s="221"/>
    </row>
    <row r="122" spans="1:19" ht="42.75" customHeight="1" x14ac:dyDescent="0.25">
      <c r="A122" s="280" t="s">
        <v>424</v>
      </c>
      <c r="B122" s="280"/>
      <c r="C122" s="461" t="str">
        <f>'план-график'!B122</f>
        <v>Областные спортивные соревнования для инвалидов и других МГН</v>
      </c>
      <c r="D122" s="303" t="s">
        <v>194</v>
      </c>
      <c r="E122" s="217"/>
      <c r="F122" s="215">
        <v>140</v>
      </c>
      <c r="G122" s="880"/>
      <c r="H122" s="217"/>
      <c r="I122" s="215">
        <v>140</v>
      </c>
      <c r="J122" s="924"/>
      <c r="K122" s="929"/>
      <c r="L122" s="429">
        <f>70+69.35</f>
        <v>139.35</v>
      </c>
      <c r="M122" s="880"/>
      <c r="N122" s="220"/>
      <c r="O122" s="221"/>
    </row>
    <row r="123" spans="1:19" ht="41.25" customHeight="1" x14ac:dyDescent="0.25">
      <c r="A123" s="280" t="s">
        <v>425</v>
      </c>
      <c r="B123" s="280"/>
      <c r="C123" s="461" t="str">
        <f>'план-график'!B124</f>
        <v>Проведение туристического слёта</v>
      </c>
      <c r="D123" s="303" t="s">
        <v>194</v>
      </c>
      <c r="E123" s="217"/>
      <c r="F123" s="432">
        <v>100</v>
      </c>
      <c r="G123" s="880"/>
      <c r="H123" s="217"/>
      <c r="I123" s="432">
        <v>100</v>
      </c>
      <c r="J123" s="924"/>
      <c r="K123" s="929"/>
      <c r="L123" s="432">
        <v>100</v>
      </c>
      <c r="M123" s="880"/>
      <c r="N123" s="220"/>
      <c r="O123" s="221"/>
    </row>
    <row r="124" spans="1:19" ht="26.25" hidden="1" customHeight="1" x14ac:dyDescent="0.25">
      <c r="A124" s="280" t="s">
        <v>342</v>
      </c>
      <c r="B124" s="280"/>
      <c r="C124" s="461" t="s">
        <v>343</v>
      </c>
      <c r="D124" s="303" t="s">
        <v>194</v>
      </c>
      <c r="E124" s="217"/>
      <c r="F124" s="432"/>
      <c r="G124" s="880"/>
      <c r="H124" s="217"/>
      <c r="I124" s="432"/>
      <c r="J124" s="924"/>
      <c r="K124" s="929"/>
      <c r="L124" s="432"/>
      <c r="M124" s="880"/>
      <c r="N124" s="220"/>
      <c r="O124" s="221"/>
    </row>
    <row r="125" spans="1:19" x14ac:dyDescent="0.25">
      <c r="A125" s="380" t="s">
        <v>220</v>
      </c>
      <c r="B125" s="276"/>
      <c r="C125" s="206" t="s">
        <v>211</v>
      </c>
      <c r="D125" s="303" t="s">
        <v>194</v>
      </c>
      <c r="E125" s="314">
        <f>E126</f>
        <v>0</v>
      </c>
      <c r="F125" s="325">
        <f>F126</f>
        <v>5244.5</v>
      </c>
      <c r="G125" s="901"/>
      <c r="H125" s="314">
        <f>H126</f>
        <v>0</v>
      </c>
      <c r="I125" s="325">
        <f>I126</f>
        <v>5244.5</v>
      </c>
      <c r="J125" s="922"/>
      <c r="K125" s="314">
        <f>K126</f>
        <v>0</v>
      </c>
      <c r="L125" s="325">
        <f>L126</f>
        <v>4746.0825000000004</v>
      </c>
      <c r="M125" s="901"/>
      <c r="N125" s="268"/>
      <c r="O125" s="221"/>
    </row>
    <row r="126" spans="1:19" ht="35.25" customHeight="1" x14ac:dyDescent="0.25">
      <c r="A126" s="195" t="s">
        <v>275</v>
      </c>
      <c r="B126" s="195"/>
      <c r="C126" s="461" t="s">
        <v>293</v>
      </c>
      <c r="D126" s="303" t="s">
        <v>194</v>
      </c>
      <c r="E126" s="265"/>
      <c r="F126" s="215">
        <v>5244.5</v>
      </c>
      <c r="G126" s="880"/>
      <c r="H126" s="217"/>
      <c r="I126" s="215">
        <v>5244.5</v>
      </c>
      <c r="J126" s="923"/>
      <c r="K126" s="422"/>
      <c r="L126" s="429">
        <v>4746.0825000000004</v>
      </c>
      <c r="M126" s="880"/>
      <c r="N126" s="220"/>
      <c r="O126" s="256">
        <f>L126/F126</f>
        <v>0.90496377157021646</v>
      </c>
    </row>
    <row r="127" spans="1:19" ht="95.25" hidden="1" customHeight="1" x14ac:dyDescent="0.25">
      <c r="A127" s="205" t="s">
        <v>161</v>
      </c>
      <c r="B127" s="205"/>
      <c r="C127" s="206" t="s">
        <v>171</v>
      </c>
      <c r="D127" s="303" t="s">
        <v>194</v>
      </c>
      <c r="E127" s="340">
        <f>E128</f>
        <v>0</v>
      </c>
      <c r="F127" s="341">
        <f>F128</f>
        <v>0</v>
      </c>
      <c r="G127" s="916"/>
      <c r="H127" s="340">
        <f>H128</f>
        <v>0</v>
      </c>
      <c r="I127" s="341">
        <f>I128</f>
        <v>0</v>
      </c>
      <c r="J127" s="916"/>
      <c r="K127" s="265">
        <f>K128</f>
        <v>0</v>
      </c>
      <c r="L127" s="238">
        <f>L128</f>
        <v>0</v>
      </c>
      <c r="M127" s="880"/>
      <c r="N127" s="220"/>
      <c r="O127" s="221"/>
    </row>
    <row r="128" spans="1:19" ht="141" hidden="1" customHeight="1" x14ac:dyDescent="0.25">
      <c r="A128" s="337" t="s">
        <v>80</v>
      </c>
      <c r="B128" s="361"/>
      <c r="C128" s="461" t="s">
        <v>305</v>
      </c>
      <c r="D128" s="691" t="s">
        <v>194</v>
      </c>
      <c r="E128" s="265"/>
      <c r="F128" s="238"/>
      <c r="G128" s="916"/>
      <c r="H128" s="265"/>
      <c r="I128" s="238"/>
      <c r="J128" s="916"/>
      <c r="K128" s="265"/>
      <c r="L128" s="433"/>
      <c r="M128" s="918"/>
      <c r="N128" s="282"/>
      <c r="O128" s="221"/>
    </row>
    <row r="129" spans="1:17" ht="63.75" x14ac:dyDescent="0.25">
      <c r="A129" s="380" t="s">
        <v>221</v>
      </c>
      <c r="B129" s="276"/>
      <c r="C129" s="206" t="s">
        <v>283</v>
      </c>
      <c r="D129" s="303" t="s">
        <v>194</v>
      </c>
      <c r="E129" s="314">
        <f>E130</f>
        <v>0</v>
      </c>
      <c r="F129" s="325">
        <f>F130</f>
        <v>871.6</v>
      </c>
      <c r="G129" s="901"/>
      <c r="H129" s="314">
        <f>H130</f>
        <v>0</v>
      </c>
      <c r="I129" s="325">
        <f>I130</f>
        <v>871.6</v>
      </c>
      <c r="J129" s="922"/>
      <c r="K129" s="314">
        <f>K130</f>
        <v>0</v>
      </c>
      <c r="L129" s="325">
        <f>L130</f>
        <v>0</v>
      </c>
      <c r="M129" s="901"/>
      <c r="N129" s="268"/>
      <c r="O129" s="221"/>
    </row>
    <row r="130" spans="1:17" ht="35.25" customHeight="1" x14ac:dyDescent="0.25">
      <c r="A130" s="195" t="s">
        <v>178</v>
      </c>
      <c r="B130" s="195"/>
      <c r="C130" s="461" t="s">
        <v>284</v>
      </c>
      <c r="D130" s="303" t="s">
        <v>194</v>
      </c>
      <c r="E130" s="265"/>
      <c r="F130" s="215">
        <v>871.6</v>
      </c>
      <c r="G130" s="880"/>
      <c r="H130" s="217"/>
      <c r="I130" s="215">
        <v>871.6</v>
      </c>
      <c r="J130" s="923"/>
      <c r="K130" s="422"/>
      <c r="L130" s="215">
        <v>0</v>
      </c>
      <c r="M130" s="880"/>
      <c r="N130" s="220"/>
      <c r="O130" s="221"/>
    </row>
    <row r="131" spans="1:17" ht="95.25" customHeight="1" x14ac:dyDescent="0.25">
      <c r="A131" s="363" t="s">
        <v>161</v>
      </c>
      <c r="B131" s="363"/>
      <c r="C131" s="203" t="s">
        <v>362</v>
      </c>
      <c r="D131" s="691" t="s">
        <v>194</v>
      </c>
      <c r="E131" s="792">
        <f>E132</f>
        <v>32300</v>
      </c>
      <c r="F131" s="793">
        <f>F132</f>
        <v>0</v>
      </c>
      <c r="G131" s="917"/>
      <c r="H131" s="340">
        <f>H132</f>
        <v>32300</v>
      </c>
      <c r="I131" s="341">
        <f>I132</f>
        <v>0</v>
      </c>
      <c r="J131" s="917"/>
      <c r="K131" s="265">
        <f>K132</f>
        <v>32300</v>
      </c>
      <c r="L131" s="434">
        <f>L132</f>
        <v>0</v>
      </c>
      <c r="M131" s="899"/>
      <c r="N131" s="364"/>
      <c r="O131" s="221"/>
    </row>
    <row r="132" spans="1:17" ht="73.5" customHeight="1" thickBot="1" x14ac:dyDescent="0.3">
      <c r="A132" s="362" t="s">
        <v>80</v>
      </c>
      <c r="B132" s="357"/>
      <c r="C132" s="281" t="s">
        <v>363</v>
      </c>
      <c r="D132" s="306" t="s">
        <v>194</v>
      </c>
      <c r="E132" s="794">
        <v>32300</v>
      </c>
      <c r="F132" s="450"/>
      <c r="G132" s="918"/>
      <c r="H132" s="795">
        <v>32300</v>
      </c>
      <c r="I132" s="409">
        <f>I128+I99</f>
        <v>0</v>
      </c>
      <c r="J132" s="925"/>
      <c r="K132" s="930">
        <v>32300</v>
      </c>
      <c r="L132" s="435">
        <v>0</v>
      </c>
      <c r="M132" s="918"/>
      <c r="N132" s="282"/>
      <c r="O132" s="221"/>
    </row>
    <row r="133" spans="1:17" s="261" customFormat="1" ht="15" customHeight="1" thickBot="1" x14ac:dyDescent="0.3">
      <c r="A133" s="796"/>
      <c r="B133" s="797"/>
      <c r="C133" s="225" t="s">
        <v>205</v>
      </c>
      <c r="D133" s="304"/>
      <c r="E133" s="798">
        <f>E131+E100</f>
        <v>32300</v>
      </c>
      <c r="F133" s="798">
        <f>F131+F100</f>
        <v>8622.7999999999993</v>
      </c>
      <c r="G133" s="919"/>
      <c r="H133" s="798">
        <f>H131+H100</f>
        <v>32300</v>
      </c>
      <c r="I133" s="798">
        <f>I131+I100</f>
        <v>8622.7999999999993</v>
      </c>
      <c r="J133" s="926"/>
      <c r="K133" s="798">
        <f>K131+K100</f>
        <v>32300</v>
      </c>
      <c r="L133" s="798">
        <f>L131+L100</f>
        <v>7249.6839300000001</v>
      </c>
      <c r="M133" s="887"/>
      <c r="N133" s="255"/>
      <c r="O133" s="791">
        <f>I133-I102</f>
        <v>7429.6999999999989</v>
      </c>
      <c r="P133" s="257"/>
      <c r="Q133" s="258"/>
    </row>
    <row r="134" spans="1:17" s="261" customFormat="1" ht="15.75" hidden="1" thickBot="1" x14ac:dyDescent="0.3">
      <c r="A134" s="283"/>
      <c r="B134" s="352"/>
      <c r="C134" s="226"/>
      <c r="D134" s="305"/>
      <c r="E134" s="315"/>
      <c r="F134" s="230"/>
      <c r="G134" s="284"/>
      <c r="H134" s="230">
        <f>H127+H101-H102</f>
        <v>0</v>
      </c>
      <c r="I134" s="230">
        <f>I133-I102-I132</f>
        <v>7429.6999999999989</v>
      </c>
      <c r="J134" s="285"/>
      <c r="K134" s="315"/>
      <c r="L134" s="230"/>
      <c r="M134" s="263"/>
      <c r="N134" s="255"/>
      <c r="O134" s="286">
        <f>K133+L133</f>
        <v>39549.683929999999</v>
      </c>
      <c r="P134" s="258"/>
      <c r="Q134" s="258"/>
    </row>
    <row r="135" spans="1:17" ht="15.75" customHeight="1" thickBot="1" x14ac:dyDescent="0.35">
      <c r="A135" s="1048" t="s">
        <v>179</v>
      </c>
      <c r="B135" s="1049"/>
      <c r="C135" s="1049"/>
      <c r="D135" s="1049"/>
      <c r="E135" s="1049"/>
      <c r="F135" s="1049"/>
      <c r="G135" s="1049"/>
      <c r="H135" s="1049"/>
      <c r="I135" s="1049"/>
      <c r="J135" s="1049"/>
      <c r="K135" s="1049"/>
      <c r="L135" s="1049"/>
      <c r="M135" s="1049"/>
      <c r="N135" s="1050"/>
      <c r="O135" s="221"/>
    </row>
    <row r="136" spans="1:17" ht="63.75" customHeight="1" x14ac:dyDescent="0.25">
      <c r="A136" s="201" t="s">
        <v>126</v>
      </c>
      <c r="B136" s="201"/>
      <c r="C136" s="200" t="s">
        <v>180</v>
      </c>
      <c r="D136" s="299" t="s">
        <v>172</v>
      </c>
      <c r="E136" s="725">
        <f>E137+E138+E140+E141+E142+E143+E149+E144+E145</f>
        <v>245407</v>
      </c>
      <c r="F136" s="931">
        <f>F137+F138+F140+F141+F142+F143+F149+F144+F145</f>
        <v>33385.703249999999</v>
      </c>
      <c r="G136" s="936"/>
      <c r="H136" s="402">
        <f>H137+H138+H140+H141+H142+H143+H149+H144+H145</f>
        <v>245407</v>
      </c>
      <c r="I136" s="931">
        <f>I137+I138+I140+I141+I142+I143+I149+I144+I145</f>
        <v>33385.703249999999</v>
      </c>
      <c r="J136" s="182"/>
      <c r="K136" s="726">
        <f>K137+K138+K140+K141+K142+K143+K149+K144+K145</f>
        <v>244147.05804</v>
      </c>
      <c r="L136" s="931">
        <f>L137+L138+L140+L141+L142+L143+L149+L144+L145</f>
        <v>32140.66473</v>
      </c>
      <c r="M136" s="904"/>
      <c r="N136" s="287"/>
      <c r="O136" s="221"/>
    </row>
    <row r="137" spans="1:17" ht="51" x14ac:dyDescent="0.25">
      <c r="A137" s="799" t="s">
        <v>218</v>
      </c>
      <c r="B137" s="799"/>
      <c r="C137" s="686" t="s">
        <v>213</v>
      </c>
      <c r="D137" s="697" t="s">
        <v>172</v>
      </c>
      <c r="E137" s="800"/>
      <c r="F137" s="801">
        <v>29020.277179999997</v>
      </c>
      <c r="G137" s="937"/>
      <c r="H137" s="803"/>
      <c r="I137" s="801">
        <v>29020.277179999997</v>
      </c>
      <c r="J137" s="802"/>
      <c r="K137" s="800"/>
      <c r="L137" s="804">
        <v>27831.18</v>
      </c>
      <c r="M137" s="909"/>
      <c r="N137" s="251"/>
      <c r="O137" s="286">
        <f>F137-I137</f>
        <v>0</v>
      </c>
    </row>
    <row r="138" spans="1:17" ht="68.25" customHeight="1" x14ac:dyDescent="0.35">
      <c r="A138" s="805" t="s">
        <v>219</v>
      </c>
      <c r="B138" s="805"/>
      <c r="C138" s="459" t="s">
        <v>108</v>
      </c>
      <c r="D138" s="806" t="s">
        <v>172</v>
      </c>
      <c r="E138" s="183"/>
      <c r="F138" s="807">
        <v>2056.1734700000002</v>
      </c>
      <c r="G138" s="938"/>
      <c r="H138" s="185"/>
      <c r="I138" s="804">
        <v>2056.1734700000002</v>
      </c>
      <c r="J138" s="184"/>
      <c r="K138" s="186"/>
      <c r="L138" s="807">
        <v>2056.17</v>
      </c>
      <c r="M138" s="910"/>
      <c r="N138" s="220"/>
      <c r="O138" s="221"/>
      <c r="P138" s="808"/>
    </row>
    <row r="139" spans="1:17" ht="107.25" hidden="1" customHeight="1" x14ac:dyDescent="0.35">
      <c r="A139" s="805" t="s">
        <v>220</v>
      </c>
      <c r="B139" s="805"/>
      <c r="C139" s="459" t="s">
        <v>27</v>
      </c>
      <c r="D139" s="806" t="s">
        <v>172</v>
      </c>
      <c r="E139" s="183"/>
      <c r="F139" s="179"/>
      <c r="G139" s="938"/>
      <c r="H139" s="185"/>
      <c r="I139" s="804"/>
      <c r="J139" s="184"/>
      <c r="K139" s="186"/>
      <c r="L139" s="807"/>
      <c r="M139" s="910"/>
      <c r="N139" s="220"/>
      <c r="O139" s="221"/>
      <c r="P139" s="808"/>
    </row>
    <row r="140" spans="1:17" ht="107.25" customHeight="1" x14ac:dyDescent="0.35">
      <c r="A140" s="809" t="s">
        <v>220</v>
      </c>
      <c r="B140" s="805"/>
      <c r="C140" s="459" t="s">
        <v>368</v>
      </c>
      <c r="D140" s="810" t="s">
        <v>172</v>
      </c>
      <c r="E140" s="183"/>
      <c r="F140" s="807">
        <v>692.5</v>
      </c>
      <c r="G140" s="938"/>
      <c r="H140" s="185"/>
      <c r="I140" s="804">
        <v>692.5</v>
      </c>
      <c r="J140" s="184"/>
      <c r="K140" s="186"/>
      <c r="L140" s="807">
        <v>656.99288999999999</v>
      </c>
      <c r="M140" s="910"/>
      <c r="N140" s="220"/>
      <c r="O140" s="221"/>
      <c r="P140" s="808"/>
    </row>
    <row r="141" spans="1:17" ht="165" customHeight="1" x14ac:dyDescent="0.25">
      <c r="A141" s="811" t="s">
        <v>221</v>
      </c>
      <c r="B141" s="812"/>
      <c r="C141" s="459" t="s">
        <v>181</v>
      </c>
      <c r="D141" s="813" t="s">
        <v>172</v>
      </c>
      <c r="E141" s="183"/>
      <c r="F141" s="807">
        <v>10</v>
      </c>
      <c r="G141" s="910"/>
      <c r="H141" s="248"/>
      <c r="I141" s="804">
        <v>10</v>
      </c>
      <c r="J141" s="184"/>
      <c r="K141" s="186"/>
      <c r="L141" s="807">
        <v>0</v>
      </c>
      <c r="M141" s="910"/>
      <c r="N141" s="220"/>
      <c r="O141" s="814"/>
    </row>
    <row r="142" spans="1:17" ht="30" customHeight="1" x14ac:dyDescent="0.25">
      <c r="A142" s="196" t="s">
        <v>222</v>
      </c>
      <c r="B142" s="196"/>
      <c r="C142" s="459" t="s">
        <v>182</v>
      </c>
      <c r="D142" s="806" t="s">
        <v>172</v>
      </c>
      <c r="E142" s="183"/>
      <c r="F142" s="807">
        <v>482.79899999999986</v>
      </c>
      <c r="G142" s="910"/>
      <c r="H142" s="248"/>
      <c r="I142" s="804">
        <v>482.79899999999998</v>
      </c>
      <c r="J142" s="184"/>
      <c r="K142" s="186"/>
      <c r="L142" s="807">
        <v>472.8</v>
      </c>
      <c r="M142" s="910"/>
      <c r="N142" s="220"/>
      <c r="O142" s="221"/>
    </row>
    <row r="143" spans="1:17" ht="171" customHeight="1" x14ac:dyDescent="0.25">
      <c r="A143" s="274" t="s">
        <v>78</v>
      </c>
      <c r="B143" s="274"/>
      <c r="C143" s="459" t="s">
        <v>331</v>
      </c>
      <c r="D143" s="813" t="s">
        <v>172</v>
      </c>
      <c r="E143" s="293">
        <v>245407</v>
      </c>
      <c r="F143" s="179"/>
      <c r="G143" s="938"/>
      <c r="H143" s="248">
        <v>245407</v>
      </c>
      <c r="I143" s="178"/>
      <c r="J143" s="184"/>
      <c r="K143" s="815">
        <v>244147.05804</v>
      </c>
      <c r="L143" s="342"/>
      <c r="M143" s="910"/>
      <c r="N143" s="220"/>
      <c r="O143" s="221"/>
    </row>
    <row r="144" spans="1:17" ht="120" customHeight="1" x14ac:dyDescent="0.25">
      <c r="A144" s="274" t="s">
        <v>79</v>
      </c>
      <c r="B144" s="274"/>
      <c r="C144" s="459" t="s">
        <v>587</v>
      </c>
      <c r="D144" s="813" t="s">
        <v>172</v>
      </c>
      <c r="E144" s="343"/>
      <c r="F144" s="816">
        <v>1057.5935999999999</v>
      </c>
      <c r="G144" s="938"/>
      <c r="H144" s="932"/>
      <c r="I144" s="816">
        <v>1057.5935999999999</v>
      </c>
      <c r="J144" s="184"/>
      <c r="K144" s="183"/>
      <c r="L144" s="816">
        <v>1057.4323199999999</v>
      </c>
      <c r="M144" s="910"/>
      <c r="N144" s="220"/>
      <c r="O144" s="221"/>
    </row>
    <row r="145" spans="1:18" ht="198.75" customHeight="1" x14ac:dyDescent="0.25">
      <c r="A145" s="817" t="s">
        <v>123</v>
      </c>
      <c r="B145" s="817"/>
      <c r="C145" s="686" t="s">
        <v>588</v>
      </c>
      <c r="D145" s="813" t="s">
        <v>172</v>
      </c>
      <c r="E145" s="818"/>
      <c r="F145" s="819">
        <v>66.3599999999999</v>
      </c>
      <c r="G145" s="938"/>
      <c r="H145" s="933"/>
      <c r="I145" s="819">
        <v>66.3599999999999</v>
      </c>
      <c r="J145" s="184"/>
      <c r="K145" s="183"/>
      <c r="L145" s="819">
        <v>66.089519999999993</v>
      </c>
      <c r="M145" s="910"/>
      <c r="N145" s="220"/>
      <c r="O145" s="221"/>
    </row>
    <row r="146" spans="1:18" s="261" customFormat="1" ht="104.25" customHeight="1" x14ac:dyDescent="0.25">
      <c r="A146" s="820" t="s">
        <v>161</v>
      </c>
      <c r="B146" s="821"/>
      <c r="C146" s="822" t="s">
        <v>364</v>
      </c>
      <c r="D146" s="823" t="s">
        <v>172</v>
      </c>
      <c r="E146" s="824">
        <f>E147</f>
        <v>32317.5</v>
      </c>
      <c r="F146" s="825">
        <f>F147</f>
        <v>1700.922</v>
      </c>
      <c r="G146" s="939"/>
      <c r="H146" s="934">
        <f>H147</f>
        <v>32317.5</v>
      </c>
      <c r="I146" s="827">
        <f>I147</f>
        <v>1700.922</v>
      </c>
      <c r="J146" s="826"/>
      <c r="K146" s="828">
        <f>K147</f>
        <v>32197.15769</v>
      </c>
      <c r="L146" s="829">
        <f>L147</f>
        <v>1694.58737</v>
      </c>
      <c r="M146" s="911"/>
      <c r="N146" s="268"/>
      <c r="O146" s="830"/>
      <c r="P146" s="258"/>
      <c r="Q146" s="258"/>
    </row>
    <row r="147" spans="1:18" ht="63" customHeight="1" thickBot="1" x14ac:dyDescent="0.3">
      <c r="A147" s="831" t="s">
        <v>80</v>
      </c>
      <c r="B147" s="358"/>
      <c r="C147" s="459" t="s">
        <v>365</v>
      </c>
      <c r="D147" s="319" t="s">
        <v>172</v>
      </c>
      <c r="E147" s="185">
        <v>32317.5</v>
      </c>
      <c r="F147" s="832">
        <v>1700.922</v>
      </c>
      <c r="G147" s="938"/>
      <c r="H147" s="185">
        <v>32317.5</v>
      </c>
      <c r="I147" s="833">
        <v>1700.922</v>
      </c>
      <c r="J147" s="184"/>
      <c r="K147" s="834">
        <v>32197.15769</v>
      </c>
      <c r="L147" s="807">
        <v>1694.58737</v>
      </c>
      <c r="M147" s="910"/>
      <c r="N147" s="220"/>
      <c r="O147" s="221"/>
    </row>
    <row r="148" spans="1:18" ht="165.75" hidden="1" customHeight="1" x14ac:dyDescent="0.25">
      <c r="A148" s="404" t="s">
        <v>111</v>
      </c>
      <c r="B148" s="358"/>
      <c r="C148" s="359" t="s">
        <v>366</v>
      </c>
      <c r="D148" s="348" t="s">
        <v>172</v>
      </c>
      <c r="E148" s="185"/>
      <c r="F148" s="179"/>
      <c r="G148" s="938"/>
      <c r="H148" s="185"/>
      <c r="I148" s="178"/>
      <c r="J148" s="184"/>
      <c r="K148" s="186"/>
      <c r="L148" s="342"/>
      <c r="M148" s="910"/>
      <c r="N148" s="220"/>
      <c r="O148" s="221"/>
    </row>
    <row r="149" spans="1:18" ht="59.25" hidden="1" customHeight="1" thickBot="1" x14ac:dyDescent="0.3">
      <c r="A149" s="360" t="s">
        <v>93</v>
      </c>
      <c r="B149" s="231"/>
      <c r="C149" s="685" t="s">
        <v>367</v>
      </c>
      <c r="D149" s="697" t="s">
        <v>172</v>
      </c>
      <c r="E149" s="183"/>
      <c r="F149" s="179"/>
      <c r="G149" s="938"/>
      <c r="H149" s="185"/>
      <c r="I149" s="178"/>
      <c r="J149" s="184"/>
      <c r="K149" s="343"/>
      <c r="L149" s="179"/>
      <c r="M149" s="910"/>
      <c r="N149" s="234"/>
      <c r="O149" s="221"/>
    </row>
    <row r="150" spans="1:18" ht="67.5" hidden="1" customHeight="1" x14ac:dyDescent="0.25">
      <c r="A150" s="207" t="s">
        <v>161</v>
      </c>
      <c r="B150" s="207"/>
      <c r="C150" s="208" t="s">
        <v>183</v>
      </c>
      <c r="D150" s="697" t="s">
        <v>172</v>
      </c>
      <c r="E150" s="232">
        <f>E151+E152</f>
        <v>0</v>
      </c>
      <c r="F150" s="835">
        <f>F151+F152</f>
        <v>0</v>
      </c>
      <c r="G150" s="940"/>
      <c r="H150" s="321">
        <f>H151+H152</f>
        <v>0</v>
      </c>
      <c r="I150" s="321">
        <f>I151+I152</f>
        <v>0</v>
      </c>
      <c r="J150" s="233"/>
      <c r="K150" s="232">
        <f>K151+K152</f>
        <v>0</v>
      </c>
      <c r="L150" s="321">
        <f>L151+L152</f>
        <v>0</v>
      </c>
      <c r="M150" s="910"/>
      <c r="N150" s="220"/>
      <c r="O150" s="221"/>
    </row>
    <row r="151" spans="1:18" ht="143.25" hidden="1" customHeight="1" x14ac:dyDescent="0.25">
      <c r="A151" s="196" t="s">
        <v>80</v>
      </c>
      <c r="B151" s="196"/>
      <c r="C151" s="459" t="s">
        <v>107</v>
      </c>
      <c r="D151" s="697" t="s">
        <v>172</v>
      </c>
      <c r="E151" s="232"/>
      <c r="F151" s="172"/>
      <c r="G151" s="940"/>
      <c r="H151" s="321"/>
      <c r="I151" s="172"/>
      <c r="J151" s="233"/>
      <c r="K151" s="322"/>
      <c r="L151" s="173"/>
      <c r="M151" s="910"/>
      <c r="N151" s="220"/>
      <c r="O151" s="221"/>
    </row>
    <row r="152" spans="1:18" ht="46.5" hidden="1" customHeight="1" thickBot="1" x14ac:dyDescent="0.3">
      <c r="A152" s="274" t="s">
        <v>81</v>
      </c>
      <c r="B152" s="274"/>
      <c r="C152" s="459" t="s">
        <v>105</v>
      </c>
      <c r="D152" s="697" t="s">
        <v>172</v>
      </c>
      <c r="E152" s="232"/>
      <c r="F152" s="173"/>
      <c r="G152" s="940"/>
      <c r="H152" s="321"/>
      <c r="I152" s="172"/>
      <c r="J152" s="233"/>
      <c r="K152" s="322"/>
      <c r="L152" s="173"/>
      <c r="M152" s="910"/>
      <c r="N152" s="220"/>
      <c r="O152" s="221"/>
    </row>
    <row r="153" spans="1:18" s="261" customFormat="1" ht="16.5" thickBot="1" x14ac:dyDescent="0.3">
      <c r="A153" s="253"/>
      <c r="B153" s="350"/>
      <c r="C153" s="225" t="s">
        <v>205</v>
      </c>
      <c r="D153" s="304"/>
      <c r="E153" s="410">
        <f>E146+E136</f>
        <v>277724.5</v>
      </c>
      <c r="F153" s="455">
        <f>F146+F136</f>
        <v>35086.625249999997</v>
      </c>
      <c r="G153" s="941"/>
      <c r="H153" s="935">
        <f>H146+H136</f>
        <v>277724.5</v>
      </c>
      <c r="I153" s="455">
        <f>I146+I136</f>
        <v>35086.625249999997</v>
      </c>
      <c r="J153" s="254"/>
      <c r="K153" s="344">
        <f>K146+K136</f>
        <v>276344.21573</v>
      </c>
      <c r="L153" s="455">
        <f>L146+L136</f>
        <v>33835.252099999998</v>
      </c>
      <c r="M153" s="942"/>
      <c r="N153" s="255"/>
      <c r="O153" s="256"/>
      <c r="P153" s="256"/>
      <c r="Q153" s="258"/>
      <c r="R153" s="259"/>
    </row>
    <row r="154" spans="1:18" s="261" customFormat="1" ht="19.5" customHeight="1" x14ac:dyDescent="0.3">
      <c r="A154" s="1056" t="s">
        <v>214</v>
      </c>
      <c r="B154" s="1057"/>
      <c r="C154" s="1057"/>
      <c r="D154" s="1057"/>
      <c r="E154" s="1057"/>
      <c r="F154" s="1057"/>
      <c r="G154" s="1057"/>
      <c r="H154" s="1057"/>
      <c r="I154" s="1057"/>
      <c r="J154" s="1057"/>
      <c r="K154" s="1057"/>
      <c r="L154" s="1057"/>
      <c r="M154" s="1057"/>
      <c r="N154" s="1058"/>
      <c r="O154" s="221"/>
      <c r="P154" s="258"/>
      <c r="Q154" s="258"/>
    </row>
    <row r="155" spans="1:18" s="290" customFormat="1" ht="51" x14ac:dyDescent="0.2">
      <c r="A155" s="198" t="s">
        <v>126</v>
      </c>
      <c r="B155" s="198"/>
      <c r="C155" s="206" t="s">
        <v>184</v>
      </c>
      <c r="D155" s="697" t="s">
        <v>172</v>
      </c>
      <c r="E155" s="721">
        <f>E156+E157+E158</f>
        <v>3034</v>
      </c>
      <c r="F155" s="722">
        <f>F156+F157+F158</f>
        <v>699.3</v>
      </c>
      <c r="G155" s="948"/>
      <c r="H155" s="943">
        <f>H156+H157+H158</f>
        <v>3034</v>
      </c>
      <c r="I155" s="722">
        <f>I156+I157+I158</f>
        <v>699.3</v>
      </c>
      <c r="J155" s="187"/>
      <c r="K155" s="721">
        <f>K156+K157+K158</f>
        <v>3033.7223899999999</v>
      </c>
      <c r="L155" s="722">
        <f>L156+L157+L158</f>
        <v>665.93907000000002</v>
      </c>
      <c r="M155" s="946"/>
      <c r="N155" s="702"/>
      <c r="O155" s="211"/>
      <c r="P155" s="289"/>
      <c r="Q155" s="289"/>
    </row>
    <row r="156" spans="1:18" ht="25.5" x14ac:dyDescent="0.25">
      <c r="A156" s="836" t="s">
        <v>218</v>
      </c>
      <c r="B156" s="836"/>
      <c r="C156" s="459" t="s">
        <v>185</v>
      </c>
      <c r="D156" s="697" t="s">
        <v>172</v>
      </c>
      <c r="E156" s="837"/>
      <c r="F156" s="178">
        <v>666</v>
      </c>
      <c r="G156" s="937"/>
      <c r="H156" s="838"/>
      <c r="I156" s="179">
        <v>666</v>
      </c>
      <c r="J156" s="184"/>
      <c r="K156" s="839"/>
      <c r="L156" s="840">
        <v>665.93907000000002</v>
      </c>
      <c r="M156" s="909"/>
      <c r="N156" s="235"/>
      <c r="O156" s="221"/>
    </row>
    <row r="157" spans="1:18" ht="59.25" customHeight="1" x14ac:dyDescent="0.25">
      <c r="A157" s="841" t="s">
        <v>219</v>
      </c>
      <c r="B157" s="841"/>
      <c r="C157" s="689" t="s">
        <v>92</v>
      </c>
      <c r="D157" s="697" t="s">
        <v>172</v>
      </c>
      <c r="E157" s="842"/>
      <c r="F157" s="843">
        <v>33.299999999999997</v>
      </c>
      <c r="G157" s="944"/>
      <c r="H157" s="845"/>
      <c r="I157" s="804">
        <v>33.299999999999997</v>
      </c>
      <c r="J157" s="846"/>
      <c r="K157" s="847"/>
      <c r="L157" s="804">
        <v>0</v>
      </c>
      <c r="M157" s="947"/>
      <c r="N157" s="220"/>
      <c r="O157" s="221"/>
    </row>
    <row r="158" spans="1:18" ht="51" customHeight="1" thickBot="1" x14ac:dyDescent="0.3">
      <c r="A158" s="849" t="s">
        <v>220</v>
      </c>
      <c r="B158" s="849"/>
      <c r="C158" s="459" t="s">
        <v>47</v>
      </c>
      <c r="D158" s="697" t="s">
        <v>172</v>
      </c>
      <c r="E158" s="842">
        <v>3034</v>
      </c>
      <c r="F158" s="843"/>
      <c r="G158" s="944"/>
      <c r="H158" s="845">
        <v>3034</v>
      </c>
      <c r="I158" s="843"/>
      <c r="J158" s="844"/>
      <c r="K158" s="850">
        <v>3033.7223899999999</v>
      </c>
      <c r="L158" s="851"/>
      <c r="M158" s="947"/>
      <c r="N158" s="236"/>
      <c r="O158" s="221"/>
    </row>
    <row r="159" spans="1:18" s="261" customFormat="1" ht="20.25" customHeight="1" thickBot="1" x14ac:dyDescent="0.3">
      <c r="A159" s="253"/>
      <c r="B159" s="350"/>
      <c r="C159" s="225" t="s">
        <v>205</v>
      </c>
      <c r="D159" s="304"/>
      <c r="E159" s="723">
        <f>E155</f>
        <v>3034</v>
      </c>
      <c r="F159" s="949">
        <f>F155</f>
        <v>699.3</v>
      </c>
      <c r="G159" s="945"/>
      <c r="H159" s="723">
        <f>H155</f>
        <v>3034</v>
      </c>
      <c r="I159" s="949">
        <f>I155</f>
        <v>699.3</v>
      </c>
      <c r="J159" s="188"/>
      <c r="K159" s="723">
        <f>K155</f>
        <v>3033.7223899999999</v>
      </c>
      <c r="L159" s="949">
        <f>L155</f>
        <v>665.93907000000002</v>
      </c>
      <c r="M159" s="942"/>
      <c r="N159" s="255"/>
      <c r="O159" s="256"/>
      <c r="P159" s="258"/>
      <c r="Q159" s="258"/>
    </row>
    <row r="160" spans="1:18" s="261" customFormat="1" ht="16.5" customHeight="1" x14ac:dyDescent="0.3">
      <c r="A160" s="1056" t="s">
        <v>418</v>
      </c>
      <c r="B160" s="1057"/>
      <c r="C160" s="1057"/>
      <c r="D160" s="1057"/>
      <c r="E160" s="1057"/>
      <c r="F160" s="1057"/>
      <c r="G160" s="1057"/>
      <c r="H160" s="1057"/>
      <c r="I160" s="1057"/>
      <c r="J160" s="1057"/>
      <c r="K160" s="1057"/>
      <c r="L160" s="1057"/>
      <c r="M160" s="1057"/>
      <c r="N160" s="1058"/>
      <c r="O160" s="221"/>
      <c r="P160" s="258"/>
      <c r="Q160" s="258"/>
      <c r="R160" s="291"/>
    </row>
    <row r="161" spans="1:18" s="261" customFormat="1" ht="16.5" hidden="1" customHeight="1" x14ac:dyDescent="0.3">
      <c r="A161" s="189"/>
      <c r="B161" s="189"/>
      <c r="C161" s="189"/>
      <c r="D161" s="189"/>
      <c r="E161" s="189"/>
      <c r="F161" s="189"/>
      <c r="G161" s="189"/>
      <c r="H161" s="189"/>
      <c r="I161" s="189">
        <f>I162-I164-I168-I170</f>
        <v>2531765.0325799999</v>
      </c>
      <c r="J161" s="189"/>
      <c r="K161" s="189"/>
      <c r="L161" s="189">
        <f>L162-L164-L168-L170</f>
        <v>2520789.2980400003</v>
      </c>
      <c r="M161" s="189"/>
      <c r="N161" s="189"/>
      <c r="O161" s="221"/>
      <c r="P161" s="258"/>
      <c r="Q161" s="258"/>
      <c r="R161" s="291"/>
    </row>
    <row r="162" spans="1:18" s="290" customFormat="1" ht="64.5" customHeight="1" x14ac:dyDescent="0.2">
      <c r="A162" s="701" t="s">
        <v>161</v>
      </c>
      <c r="B162" s="701"/>
      <c r="C162" s="210" t="s">
        <v>186</v>
      </c>
      <c r="D162" s="319" t="s">
        <v>316</v>
      </c>
      <c r="E162" s="951">
        <f>E163+E164+E166+E172+E174</f>
        <v>0</v>
      </c>
      <c r="F162" s="852">
        <f>F163+F164+F166+F172+F174</f>
        <v>2744983.9073299998</v>
      </c>
      <c r="G162" s="946"/>
      <c r="H162" s="951">
        <f>H163+H164+H166+H172+H174</f>
        <v>0</v>
      </c>
      <c r="I162" s="702">
        <f>I163+I164+I166+I172+I174</f>
        <v>2744983.9073299998</v>
      </c>
      <c r="J162" s="946"/>
      <c r="K162" s="951">
        <f>K163+K164+K166+K172+K174</f>
        <v>0</v>
      </c>
      <c r="L162" s="338">
        <f>L163+L164+L166+L172+L174</f>
        <v>2722768.8970400002</v>
      </c>
      <c r="M162" s="946"/>
      <c r="N162" s="702"/>
      <c r="O162" s="211"/>
      <c r="P162" s="289"/>
      <c r="Q162" s="289"/>
      <c r="R162" s="292"/>
    </row>
    <row r="163" spans="1:18" s="261" customFormat="1" ht="23.25" customHeight="1" x14ac:dyDescent="0.25">
      <c r="A163" s="1079" t="s">
        <v>80</v>
      </c>
      <c r="B163" s="698"/>
      <c r="C163" s="1059" t="s">
        <v>298</v>
      </c>
      <c r="D163" s="691" t="s">
        <v>194</v>
      </c>
      <c r="E163" s="853"/>
      <c r="F163" s="854">
        <f>'[1]9 изменение'!$T$237</f>
        <v>103514.43357999998</v>
      </c>
      <c r="G163" s="884"/>
      <c r="H163" s="951"/>
      <c r="I163" s="251">
        <v>103514.43358</v>
      </c>
      <c r="J163" s="884"/>
      <c r="K163" s="264"/>
      <c r="L163" s="855">
        <v>100627.82058</v>
      </c>
      <c r="M163" s="909"/>
      <c r="N163" s="235"/>
      <c r="O163" s="221"/>
      <c r="P163" s="258"/>
      <c r="Q163" s="258"/>
    </row>
    <row r="164" spans="1:18" s="261" customFormat="1" ht="17.25" customHeight="1" x14ac:dyDescent="0.25">
      <c r="A164" s="1080"/>
      <c r="B164" s="700"/>
      <c r="C164" s="1060"/>
      <c r="D164" s="691" t="s">
        <v>172</v>
      </c>
      <c r="E164" s="853"/>
      <c r="F164" s="854">
        <f>'[1]9 изменение'!$T$238</f>
        <v>27861.172760000005</v>
      </c>
      <c r="G164" s="884"/>
      <c r="H164" s="853"/>
      <c r="I164" s="854">
        <f>'[1]9 изменение'!$T$238</f>
        <v>27861.172760000005</v>
      </c>
      <c r="J164" s="884"/>
      <c r="K164" s="264"/>
      <c r="L164" s="855">
        <v>25938.3</v>
      </c>
      <c r="M164" s="909"/>
      <c r="N164" s="235"/>
      <c r="O164" s="211">
        <f>L164/F164</f>
        <v>0.93098378246443902</v>
      </c>
      <c r="P164" s="258"/>
      <c r="Q164" s="258"/>
    </row>
    <row r="165" spans="1:18" s="261" customFormat="1" ht="86.25" customHeight="1" x14ac:dyDescent="0.25">
      <c r="A165" s="1081"/>
      <c r="B165" s="699"/>
      <c r="C165" s="693" t="s">
        <v>589</v>
      </c>
      <c r="D165" s="691" t="s">
        <v>172</v>
      </c>
      <c r="E165" s="853"/>
      <c r="F165" s="854">
        <v>205.8312</v>
      </c>
      <c r="G165" s="884"/>
      <c r="H165" s="853"/>
      <c r="I165" s="854">
        <v>205.8312</v>
      </c>
      <c r="J165" s="884"/>
      <c r="K165" s="264"/>
      <c r="L165" s="856">
        <v>205.8312</v>
      </c>
      <c r="M165" s="909"/>
      <c r="N165" s="235"/>
      <c r="O165" s="211"/>
      <c r="P165" s="258"/>
      <c r="Q165" s="258"/>
    </row>
    <row r="166" spans="1:18" s="295" customFormat="1" ht="51" customHeight="1" x14ac:dyDescent="0.2">
      <c r="A166" s="365" t="s">
        <v>81</v>
      </c>
      <c r="B166" s="365"/>
      <c r="C166" s="366" t="s">
        <v>38</v>
      </c>
      <c r="D166" s="367" t="s">
        <v>48</v>
      </c>
      <c r="E166" s="368">
        <f>E167+E168+E170</f>
        <v>0</v>
      </c>
      <c r="F166" s="857">
        <f>F167+F168+F170</f>
        <v>2591642.8139900002</v>
      </c>
      <c r="G166" s="882"/>
      <c r="H166" s="324">
        <f>H167+H168+H170</f>
        <v>0</v>
      </c>
      <c r="I166" s="324">
        <f>I167+I168+I170</f>
        <v>2591642.8139900002</v>
      </c>
      <c r="J166" s="323"/>
      <c r="K166" s="368">
        <f>K167+K168+K170</f>
        <v>0</v>
      </c>
      <c r="L166" s="369">
        <f>L167+L168+L170</f>
        <v>2574299.2845300003</v>
      </c>
      <c r="M166" s="911"/>
      <c r="N166" s="268"/>
      <c r="O166" s="370"/>
      <c r="P166" s="294"/>
      <c r="Q166" s="294"/>
    </row>
    <row r="167" spans="1:18" s="295" customFormat="1" ht="39.75" customHeight="1" x14ac:dyDescent="0.2">
      <c r="A167" s="1079" t="s">
        <v>378</v>
      </c>
      <c r="B167" s="1079"/>
      <c r="C167" s="1045" t="s">
        <v>39</v>
      </c>
      <c r="D167" s="691" t="s">
        <v>194</v>
      </c>
      <c r="E167" s="293"/>
      <c r="F167" s="858">
        <v>2406285.1120000002</v>
      </c>
      <c r="G167" s="881"/>
      <c r="H167" s="816"/>
      <c r="I167" s="248">
        <v>2406285.1120000002</v>
      </c>
      <c r="J167" s="194"/>
      <c r="K167" s="217"/>
      <c r="L167" s="859">
        <v>2398257.9855300002</v>
      </c>
      <c r="M167" s="910"/>
      <c r="N167" s="220"/>
      <c r="O167" s="211"/>
      <c r="P167" s="294"/>
      <c r="Q167" s="294"/>
    </row>
    <row r="168" spans="1:18" s="295" customFormat="1" ht="30.75" customHeight="1" x14ac:dyDescent="0.2">
      <c r="A168" s="1080"/>
      <c r="B168" s="1080"/>
      <c r="C168" s="1047"/>
      <c r="D168" s="691" t="s">
        <v>333</v>
      </c>
      <c r="E168" s="293"/>
      <c r="F168" s="860">
        <v>10076.299999999999</v>
      </c>
      <c r="G168" s="881"/>
      <c r="H168" s="816"/>
      <c r="I168" s="861">
        <v>10076.299999999999</v>
      </c>
      <c r="J168" s="194"/>
      <c r="K168" s="217"/>
      <c r="L168" s="250">
        <v>8551.3590000000004</v>
      </c>
      <c r="M168" s="910"/>
      <c r="N168" s="220"/>
      <c r="O168" s="211"/>
      <c r="P168" s="294"/>
      <c r="Q168" s="294"/>
    </row>
    <row r="169" spans="1:18" s="295" customFormat="1" ht="86.25" customHeight="1" x14ac:dyDescent="0.2">
      <c r="A169" s="1081"/>
      <c r="B169" s="1081"/>
      <c r="C169" s="693" t="s">
        <v>589</v>
      </c>
      <c r="D169" s="691" t="s">
        <v>194</v>
      </c>
      <c r="E169" s="293"/>
      <c r="F169" s="248">
        <v>11604.79</v>
      </c>
      <c r="G169" s="881"/>
      <c r="H169" s="248"/>
      <c r="I169" s="248">
        <v>11604.79</v>
      </c>
      <c r="J169" s="194"/>
      <c r="K169" s="217"/>
      <c r="L169" s="250">
        <v>11604.79</v>
      </c>
      <c r="M169" s="910"/>
      <c r="N169" s="220"/>
      <c r="O169" s="211"/>
      <c r="P169" s="294"/>
      <c r="Q169" s="294"/>
    </row>
    <row r="170" spans="1:18" s="261" customFormat="1" ht="51.75" customHeight="1" x14ac:dyDescent="0.25">
      <c r="A170" s="1079" t="s">
        <v>380</v>
      </c>
      <c r="B170" s="1079"/>
      <c r="C170" s="686" t="s">
        <v>49</v>
      </c>
      <c r="D170" s="691" t="s">
        <v>172</v>
      </c>
      <c r="E170" s="293"/>
      <c r="F170" s="858">
        <v>175281.40199000001</v>
      </c>
      <c r="G170" s="881"/>
      <c r="H170" s="248"/>
      <c r="I170" s="858">
        <v>175281.40199000001</v>
      </c>
      <c r="J170" s="194"/>
      <c r="K170" s="217"/>
      <c r="L170" s="250">
        <v>167489.94</v>
      </c>
      <c r="M170" s="910"/>
      <c r="N170" s="220"/>
      <c r="O170" s="211">
        <f>L170/F170</f>
        <v>0.95554883803106205</v>
      </c>
      <c r="P170" s="258"/>
      <c r="Q170" s="258"/>
    </row>
    <row r="171" spans="1:18" s="261" customFormat="1" ht="87.75" customHeight="1" x14ac:dyDescent="0.25">
      <c r="A171" s="1081"/>
      <c r="B171" s="1081"/>
      <c r="C171" s="693" t="s">
        <v>589</v>
      </c>
      <c r="D171" s="691"/>
      <c r="E171" s="293"/>
      <c r="F171" s="858">
        <v>17921.177</v>
      </c>
      <c r="G171" s="881"/>
      <c r="H171" s="248"/>
      <c r="I171" s="858">
        <v>17921.177</v>
      </c>
      <c r="J171" s="194"/>
      <c r="K171" s="217"/>
      <c r="L171" s="250">
        <v>15824.326789999999</v>
      </c>
      <c r="M171" s="910"/>
      <c r="N171" s="220"/>
      <c r="O171" s="211"/>
      <c r="P171" s="258"/>
      <c r="Q171" s="258"/>
    </row>
    <row r="172" spans="1:18" ht="51" x14ac:dyDescent="0.25">
      <c r="A172" s="1039" t="s">
        <v>18</v>
      </c>
      <c r="B172" s="1039"/>
      <c r="C172" s="168" t="s">
        <v>208</v>
      </c>
      <c r="D172" s="691" t="s">
        <v>194</v>
      </c>
      <c r="E172" s="217"/>
      <c r="F172" s="862">
        <v>18928.687000000002</v>
      </c>
      <c r="G172" s="880"/>
      <c r="H172" s="222"/>
      <c r="I172" s="309">
        <v>18928.687000000002</v>
      </c>
      <c r="J172" s="218"/>
      <c r="K172" s="219"/>
      <c r="L172" s="863">
        <v>18912.831139999998</v>
      </c>
      <c r="M172" s="880"/>
      <c r="N172" s="220"/>
      <c r="O172" s="211">
        <f>L172/F172</f>
        <v>0.99916233703901369</v>
      </c>
    </row>
    <row r="173" spans="1:18" ht="86.25" customHeight="1" x14ac:dyDescent="0.25">
      <c r="A173" s="1078"/>
      <c r="B173" s="1078"/>
      <c r="C173" s="693" t="s">
        <v>589</v>
      </c>
      <c r="D173" s="691"/>
      <c r="E173" s="217"/>
      <c r="F173" s="864">
        <v>12336.5</v>
      </c>
      <c r="G173" s="952"/>
      <c r="H173" s="222"/>
      <c r="I173" s="865">
        <v>12336.5</v>
      </c>
      <c r="J173" s="296"/>
      <c r="K173" s="219"/>
      <c r="L173" s="865">
        <v>12336.5</v>
      </c>
      <c r="M173" s="952"/>
      <c r="N173" s="236"/>
      <c r="O173" s="211"/>
    </row>
    <row r="174" spans="1:18" ht="158.25" customHeight="1" x14ac:dyDescent="0.25">
      <c r="A174" s="171" t="s">
        <v>221</v>
      </c>
      <c r="B174" s="171"/>
      <c r="C174" s="181" t="s">
        <v>9</v>
      </c>
      <c r="D174" s="691" t="s">
        <v>194</v>
      </c>
      <c r="E174" s="217"/>
      <c r="F174" s="864">
        <v>3036.8</v>
      </c>
      <c r="G174" s="952"/>
      <c r="H174" s="222"/>
      <c r="I174" s="222">
        <v>3036.8</v>
      </c>
      <c r="J174" s="296"/>
      <c r="K174" s="219"/>
      <c r="L174" s="863">
        <v>2990.6607899999999</v>
      </c>
      <c r="M174" s="952"/>
      <c r="N174" s="236"/>
      <c r="O174" s="211">
        <f>L174/F174</f>
        <v>0.9848066352739725</v>
      </c>
    </row>
    <row r="175" spans="1:18" ht="45" customHeight="1" x14ac:dyDescent="0.25">
      <c r="A175" s="174" t="s">
        <v>161</v>
      </c>
      <c r="B175" s="174"/>
      <c r="C175" s="175" t="s">
        <v>188</v>
      </c>
      <c r="D175" s="367" t="s">
        <v>194</v>
      </c>
      <c r="E175" s="266">
        <f>E176</f>
        <v>0</v>
      </c>
      <c r="F175" s="866">
        <f>F176</f>
        <v>14356.95</v>
      </c>
      <c r="G175" s="953"/>
      <c r="H175" s="308">
        <f>H176</f>
        <v>0</v>
      </c>
      <c r="I175" s="774">
        <f>I176</f>
        <v>14356.95</v>
      </c>
      <c r="J175" s="377"/>
      <c r="K175" s="266">
        <f>K176</f>
        <v>0</v>
      </c>
      <c r="L175" s="774">
        <f>L176</f>
        <v>14250.447920000001</v>
      </c>
      <c r="M175" s="953"/>
      <c r="N175" s="378"/>
      <c r="O175" s="221"/>
    </row>
    <row r="176" spans="1:18" ht="53.25" customHeight="1" thickBot="1" x14ac:dyDescent="0.3">
      <c r="A176" s="698" t="s">
        <v>80</v>
      </c>
      <c r="B176" s="698"/>
      <c r="C176" s="692" t="s">
        <v>50</v>
      </c>
      <c r="D176" s="691" t="s">
        <v>194</v>
      </c>
      <c r="E176" s="320"/>
      <c r="F176" s="867">
        <v>14356.95</v>
      </c>
      <c r="G176" s="952"/>
      <c r="H176" s="950"/>
      <c r="I176" s="868">
        <v>14356.95</v>
      </c>
      <c r="J176" s="296"/>
      <c r="K176" s="420"/>
      <c r="L176" s="868">
        <v>14250.447920000001</v>
      </c>
      <c r="M176" s="952"/>
      <c r="N176" s="236"/>
      <c r="O176" s="221"/>
    </row>
    <row r="177" spans="1:17" s="261" customFormat="1" ht="16.5" thickBot="1" x14ac:dyDescent="0.3">
      <c r="A177" s="253"/>
      <c r="B177" s="350"/>
      <c r="C177" s="225" t="s">
        <v>205</v>
      </c>
      <c r="D177" s="306"/>
      <c r="E177" s="237">
        <f>E162+E175</f>
        <v>0</v>
      </c>
      <c r="F177" s="869">
        <f>F162+F175</f>
        <v>2759340.85733</v>
      </c>
      <c r="G177" s="942"/>
      <c r="H177" s="310">
        <f>H162+H175</f>
        <v>0</v>
      </c>
      <c r="I177" s="237">
        <f>I162+I175</f>
        <v>2759340.85733</v>
      </c>
      <c r="J177" s="288"/>
      <c r="K177" s="237">
        <f>K162+K175</f>
        <v>0</v>
      </c>
      <c r="L177" s="237">
        <f>L162+L175</f>
        <v>2737019.3449600004</v>
      </c>
      <c r="M177" s="942"/>
      <c r="N177" s="255"/>
      <c r="O177" s="256"/>
      <c r="P177" s="257"/>
      <c r="Q177" s="258"/>
    </row>
    <row r="178" spans="1:17" s="261" customFormat="1" ht="15.75" hidden="1" thickBot="1" x14ac:dyDescent="0.3">
      <c r="A178" s="253"/>
      <c r="B178" s="350"/>
      <c r="C178" s="225"/>
      <c r="D178" s="306"/>
      <c r="E178" s="237"/>
      <c r="F178" s="237"/>
      <c r="G178" s="288"/>
      <c r="H178" s="310"/>
      <c r="I178" s="237">
        <f>I176+I174+I172+I167+I163</f>
        <v>2546121.9825800001</v>
      </c>
      <c r="J178" s="288"/>
      <c r="K178" s="237"/>
      <c r="L178" s="237">
        <f>L176+L174+L172+L167+L163</f>
        <v>2535039.7459600004</v>
      </c>
      <c r="M178" s="942"/>
      <c r="N178" s="255"/>
      <c r="O178" s="297"/>
      <c r="P178" s="258"/>
      <c r="Q178" s="258"/>
    </row>
    <row r="179" spans="1:17" s="261" customFormat="1" x14ac:dyDescent="0.25">
      <c r="A179" s="1034" t="s">
        <v>370</v>
      </c>
      <c r="B179" s="1035"/>
      <c r="C179" s="1035"/>
      <c r="D179" s="1035"/>
      <c r="E179" s="1035"/>
      <c r="F179" s="1035"/>
      <c r="G179" s="1035"/>
      <c r="H179" s="1035"/>
      <c r="I179" s="1035"/>
      <c r="J179" s="1035"/>
      <c r="K179" s="1035"/>
      <c r="L179" s="1035"/>
      <c r="M179" s="1035"/>
      <c r="N179" s="1036"/>
      <c r="O179" s="297"/>
      <c r="P179" s="258"/>
      <c r="Q179" s="258"/>
    </row>
    <row r="180" spans="1:17" s="261" customFormat="1" ht="102" customHeight="1" x14ac:dyDescent="0.25">
      <c r="A180" s="392" t="s">
        <v>126</v>
      </c>
      <c r="B180" s="267"/>
      <c r="C180" s="191" t="s">
        <v>427</v>
      </c>
      <c r="D180" s="367" t="s">
        <v>371</v>
      </c>
      <c r="E180" s="400">
        <f>E181+E185</f>
        <v>1140</v>
      </c>
      <c r="F180" s="278">
        <f>F181+F185</f>
        <v>723.6</v>
      </c>
      <c r="G180" s="911"/>
      <c r="H180" s="400">
        <f>H181+H185</f>
        <v>1140</v>
      </c>
      <c r="I180" s="278">
        <f>I181+I185</f>
        <v>923.60000000000014</v>
      </c>
      <c r="J180" s="911"/>
      <c r="K180" s="400">
        <f>K181+K185</f>
        <v>1139.94</v>
      </c>
      <c r="L180" s="278">
        <f>L181+L185</f>
        <v>250.23</v>
      </c>
      <c r="M180" s="911"/>
      <c r="N180" s="268"/>
      <c r="O180" s="371"/>
      <c r="P180" s="258"/>
      <c r="Q180" s="258"/>
    </row>
    <row r="181" spans="1:17" s="261" customFormat="1" ht="75" customHeight="1" x14ac:dyDescent="0.25">
      <c r="A181" s="392" t="s">
        <v>218</v>
      </c>
      <c r="B181" s="267"/>
      <c r="C181" s="191" t="s">
        <v>372</v>
      </c>
      <c r="D181" s="367" t="s">
        <v>371</v>
      </c>
      <c r="E181" s="400">
        <f>E182+E183+E184</f>
        <v>1140</v>
      </c>
      <c r="F181" s="278">
        <f>F182+F183+F184</f>
        <v>496.4</v>
      </c>
      <c r="G181" s="911"/>
      <c r="H181" s="400">
        <f>H182+H183+H184</f>
        <v>1140</v>
      </c>
      <c r="I181" s="278">
        <f>I182+I183+I184</f>
        <v>696.40000000000009</v>
      </c>
      <c r="J181" s="911"/>
      <c r="K181" s="400">
        <f>K182+K183+K184</f>
        <v>1139.94</v>
      </c>
      <c r="L181" s="278">
        <f>L182+L183+L184</f>
        <v>250.23</v>
      </c>
      <c r="M181" s="911"/>
      <c r="N181" s="268"/>
      <c r="O181" s="371"/>
      <c r="P181" s="258"/>
      <c r="Q181" s="258"/>
    </row>
    <row r="182" spans="1:17" ht="107.25" customHeight="1" x14ac:dyDescent="0.25">
      <c r="A182" s="269" t="s">
        <v>165</v>
      </c>
      <c r="B182" s="209"/>
      <c r="C182" s="372" t="s">
        <v>373</v>
      </c>
      <c r="D182" s="691" t="s">
        <v>374</v>
      </c>
      <c r="E182" s="401"/>
      <c r="F182" s="279">
        <v>1</v>
      </c>
      <c r="G182" s="910"/>
      <c r="H182" s="401"/>
      <c r="I182" s="279">
        <v>1</v>
      </c>
      <c r="J182" s="910"/>
      <c r="K182" s="401"/>
      <c r="L182" s="279">
        <v>0</v>
      </c>
      <c r="M182" s="910"/>
      <c r="N182" s="220"/>
      <c r="O182" s="297"/>
    </row>
    <row r="183" spans="1:17" ht="74.25" customHeight="1" x14ac:dyDescent="0.25">
      <c r="A183" s="269" t="s">
        <v>420</v>
      </c>
      <c r="B183" s="209"/>
      <c r="C183" s="372" t="s">
        <v>375</v>
      </c>
      <c r="D183" s="691" t="s">
        <v>194</v>
      </c>
      <c r="E183" s="401">
        <v>1140</v>
      </c>
      <c r="F183" s="279">
        <v>250.3</v>
      </c>
      <c r="G183" s="910"/>
      <c r="H183" s="401">
        <v>1140</v>
      </c>
      <c r="I183" s="279">
        <v>250.3</v>
      </c>
      <c r="J183" s="910"/>
      <c r="K183" s="401">
        <v>1139.94</v>
      </c>
      <c r="L183" s="279">
        <v>250.23</v>
      </c>
      <c r="M183" s="910"/>
      <c r="N183" s="220"/>
      <c r="O183" s="870"/>
      <c r="P183" s="388"/>
    </row>
    <row r="184" spans="1:17" ht="56.25" customHeight="1" x14ac:dyDescent="0.25">
      <c r="A184" s="269" t="s">
        <v>421</v>
      </c>
      <c r="B184" s="209"/>
      <c r="C184" s="372" t="s">
        <v>376</v>
      </c>
      <c r="D184" s="691" t="s">
        <v>172</v>
      </c>
      <c r="E184" s="401"/>
      <c r="F184" s="279">
        <v>245.1</v>
      </c>
      <c r="G184" s="910"/>
      <c r="H184" s="401"/>
      <c r="I184" s="279">
        <v>445.1</v>
      </c>
      <c r="J184" s="910"/>
      <c r="K184" s="401"/>
      <c r="L184" s="279">
        <v>0</v>
      </c>
      <c r="M184" s="910"/>
      <c r="N184" s="220"/>
      <c r="O184" s="297"/>
    </row>
    <row r="185" spans="1:17" s="261" customFormat="1" ht="77.25" customHeight="1" x14ac:dyDescent="0.25">
      <c r="A185" s="392" t="s">
        <v>219</v>
      </c>
      <c r="B185" s="267"/>
      <c r="C185" s="405" t="s">
        <v>377</v>
      </c>
      <c r="D185" s="367" t="s">
        <v>172</v>
      </c>
      <c r="E185" s="400">
        <f>E186+E187+E188</f>
        <v>0</v>
      </c>
      <c r="F185" s="278">
        <f>F186+F187+F188</f>
        <v>227.20000000000002</v>
      </c>
      <c r="G185" s="911"/>
      <c r="H185" s="400">
        <f>H186+H187+H188</f>
        <v>0</v>
      </c>
      <c r="I185" s="278">
        <f>I186+I187+I188</f>
        <v>227.20000000000002</v>
      </c>
      <c r="J185" s="911"/>
      <c r="K185" s="400">
        <f>K186+K187+K188</f>
        <v>0</v>
      </c>
      <c r="L185" s="278">
        <f>L186+L187+L188</f>
        <v>0</v>
      </c>
      <c r="M185" s="911"/>
      <c r="N185" s="268"/>
      <c r="O185" s="371"/>
      <c r="P185" s="258"/>
      <c r="Q185" s="258"/>
    </row>
    <row r="186" spans="1:17" ht="95.1" customHeight="1" x14ac:dyDescent="0.25">
      <c r="A186" s="269" t="s">
        <v>177</v>
      </c>
      <c r="B186" s="209"/>
      <c r="C186" s="406" t="s">
        <v>379</v>
      </c>
      <c r="D186" s="691" t="s">
        <v>172</v>
      </c>
      <c r="E186" s="401"/>
      <c r="F186" s="279">
        <v>30</v>
      </c>
      <c r="G186" s="910"/>
      <c r="H186" s="401"/>
      <c r="I186" s="279">
        <v>30</v>
      </c>
      <c r="J186" s="910"/>
      <c r="K186" s="401"/>
      <c r="L186" s="279">
        <v>0</v>
      </c>
      <c r="M186" s="910"/>
      <c r="N186" s="220"/>
      <c r="O186" s="297"/>
    </row>
    <row r="187" spans="1:17" ht="75" customHeight="1" x14ac:dyDescent="0.25">
      <c r="A187" s="269" t="s">
        <v>41</v>
      </c>
      <c r="B187" s="209"/>
      <c r="C187" s="406" t="s">
        <v>381</v>
      </c>
      <c r="D187" s="691" t="s">
        <v>172</v>
      </c>
      <c r="E187" s="401"/>
      <c r="F187" s="279">
        <v>176.4</v>
      </c>
      <c r="G187" s="910"/>
      <c r="H187" s="401"/>
      <c r="I187" s="279">
        <v>176.4</v>
      </c>
      <c r="J187" s="910"/>
      <c r="K187" s="401"/>
      <c r="L187" s="279">
        <v>0</v>
      </c>
      <c r="M187" s="910"/>
      <c r="N187" s="220"/>
      <c r="O187" s="297"/>
    </row>
    <row r="188" spans="1:17" ht="60" customHeight="1" x14ac:dyDescent="0.25">
      <c r="A188" s="269" t="s">
        <v>469</v>
      </c>
      <c r="B188" s="209"/>
      <c r="C188" s="406" t="s">
        <v>383</v>
      </c>
      <c r="D188" s="691" t="s">
        <v>172</v>
      </c>
      <c r="E188" s="401"/>
      <c r="F188" s="279">
        <v>20.8</v>
      </c>
      <c r="G188" s="910"/>
      <c r="H188" s="401"/>
      <c r="I188" s="279">
        <v>20.8</v>
      </c>
      <c r="J188" s="910"/>
      <c r="K188" s="401"/>
      <c r="L188" s="279">
        <v>0</v>
      </c>
      <c r="M188" s="910"/>
      <c r="N188" s="220"/>
      <c r="O188" s="297"/>
    </row>
    <row r="189" spans="1:17" s="261" customFormat="1" ht="129.94999999999999" customHeight="1" x14ac:dyDescent="0.25">
      <c r="A189" s="392" t="s">
        <v>161</v>
      </c>
      <c r="B189" s="267"/>
      <c r="C189" s="405" t="s">
        <v>470</v>
      </c>
      <c r="D189" s="367" t="s">
        <v>384</v>
      </c>
      <c r="E189" s="400">
        <f>E190+E200+E205</f>
        <v>25775.5</v>
      </c>
      <c r="F189" s="278">
        <f>F190+F200+F205</f>
        <v>5658.0000000000009</v>
      </c>
      <c r="G189" s="911"/>
      <c r="H189" s="400">
        <f>H190+H200+H205</f>
        <v>25841.5</v>
      </c>
      <c r="I189" s="278">
        <f>I190+I200+I205</f>
        <v>5592.0000000000009</v>
      </c>
      <c r="J189" s="911"/>
      <c r="K189" s="400">
        <f>K190+K200+K205</f>
        <v>25560.774000000001</v>
      </c>
      <c r="L189" s="278">
        <f>L190+L200+L205</f>
        <v>5610.7459999999992</v>
      </c>
      <c r="M189" s="911"/>
      <c r="N189" s="268"/>
      <c r="O189" s="371"/>
      <c r="P189" s="258"/>
      <c r="Q189" s="258"/>
    </row>
    <row r="190" spans="1:17" s="261" customFormat="1" ht="99.95" customHeight="1" x14ac:dyDescent="0.25">
      <c r="A190" s="392" t="s">
        <v>80</v>
      </c>
      <c r="B190" s="267"/>
      <c r="C190" s="405" t="s">
        <v>385</v>
      </c>
      <c r="D190" s="367" t="s">
        <v>386</v>
      </c>
      <c r="E190" s="400">
        <f>E191+E192+E193+E194+E195+E196+E197+E198+E199</f>
        <v>22569.5</v>
      </c>
      <c r="F190" s="278">
        <f>F191+F192+F193+F194+F195+F196+F197+F198+F199</f>
        <v>4954.2000000000007</v>
      </c>
      <c r="G190" s="911"/>
      <c r="H190" s="400">
        <f>H191+H192+H193+H194+H195+H196+H197+H198+H199</f>
        <v>22635.5</v>
      </c>
      <c r="I190" s="278">
        <f>I191+I192+I193+I194+I195+I196+I197+I198+I199</f>
        <v>4888.2000000000007</v>
      </c>
      <c r="J190" s="911"/>
      <c r="K190" s="400">
        <f>K191+K192+K193+K194+K195+K196+K197+K198+K199</f>
        <v>22397.864000000001</v>
      </c>
      <c r="L190" s="278">
        <f>L191+L192+L193+L194+L195+L196+L197+L198+L199</f>
        <v>4916.4359999999997</v>
      </c>
      <c r="M190" s="911"/>
      <c r="N190" s="268"/>
      <c r="O190" s="371"/>
      <c r="P190" s="1014">
        <f>K194+K203</f>
        <v>1533.7</v>
      </c>
      <c r="Q190" s="258"/>
    </row>
    <row r="191" spans="1:17" ht="115.5" customHeight="1" x14ac:dyDescent="0.25">
      <c r="A191" s="269" t="s">
        <v>471</v>
      </c>
      <c r="B191" s="209"/>
      <c r="C191" s="406" t="s">
        <v>387</v>
      </c>
      <c r="D191" s="691" t="s">
        <v>388</v>
      </c>
      <c r="E191" s="401">
        <v>2000</v>
      </c>
      <c r="F191" s="279">
        <v>439.8</v>
      </c>
      <c r="G191" s="910"/>
      <c r="H191" s="401">
        <v>2000</v>
      </c>
      <c r="I191" s="279">
        <v>439.8</v>
      </c>
      <c r="J191" s="910"/>
      <c r="K191" s="401">
        <v>1850</v>
      </c>
      <c r="L191" s="279">
        <v>406.1</v>
      </c>
      <c r="M191" s="910"/>
      <c r="N191" s="220"/>
      <c r="O191" s="297" t="s">
        <v>628</v>
      </c>
      <c r="P191" s="388"/>
      <c r="Q191" s="388"/>
    </row>
    <row r="192" spans="1:17" ht="135.75" customHeight="1" x14ac:dyDescent="0.25">
      <c r="A192" s="269" t="s">
        <v>435</v>
      </c>
      <c r="B192" s="209"/>
      <c r="C192" s="406" t="s">
        <v>389</v>
      </c>
      <c r="D192" s="691" t="s">
        <v>194</v>
      </c>
      <c r="E192" s="401">
        <v>850</v>
      </c>
      <c r="F192" s="279">
        <v>186.6</v>
      </c>
      <c r="G192" s="910"/>
      <c r="H192" s="401">
        <v>850</v>
      </c>
      <c r="I192" s="279">
        <v>186.6</v>
      </c>
      <c r="J192" s="910"/>
      <c r="K192" s="401">
        <v>850</v>
      </c>
      <c r="L192" s="279">
        <v>186.6</v>
      </c>
      <c r="M192" s="910"/>
      <c r="N192" s="220"/>
      <c r="O192" s="297" t="s">
        <v>916</v>
      </c>
    </row>
    <row r="193" spans="1:18" ht="116.25" customHeight="1" x14ac:dyDescent="0.25">
      <c r="A193" s="269" t="s">
        <v>437</v>
      </c>
      <c r="B193" s="209"/>
      <c r="C193" s="406" t="s">
        <v>390</v>
      </c>
      <c r="D193" s="691" t="s">
        <v>194</v>
      </c>
      <c r="E193" s="401">
        <v>4250</v>
      </c>
      <c r="F193" s="279">
        <v>933</v>
      </c>
      <c r="G193" s="910"/>
      <c r="H193" s="401">
        <v>4250</v>
      </c>
      <c r="I193" s="279">
        <v>933</v>
      </c>
      <c r="J193" s="910"/>
      <c r="K193" s="401">
        <v>4248.26</v>
      </c>
      <c r="L193" s="279">
        <v>932.54</v>
      </c>
      <c r="M193" s="910"/>
      <c r="N193" s="220"/>
      <c r="O193" s="297" t="s">
        <v>629</v>
      </c>
      <c r="Q193" s="388"/>
      <c r="R193" s="388"/>
    </row>
    <row r="194" spans="1:18" ht="86.25" customHeight="1" x14ac:dyDescent="0.25">
      <c r="A194" s="269" t="s">
        <v>439</v>
      </c>
      <c r="B194" s="209"/>
      <c r="C194" s="406" t="s">
        <v>391</v>
      </c>
      <c r="D194" s="691" t="s">
        <v>392</v>
      </c>
      <c r="E194" s="401">
        <v>973.7</v>
      </c>
      <c r="F194" s="279">
        <v>213.9</v>
      </c>
      <c r="G194" s="910"/>
      <c r="H194" s="401">
        <v>973.7</v>
      </c>
      <c r="I194" s="279">
        <v>213.9</v>
      </c>
      <c r="J194" s="910"/>
      <c r="K194" s="401">
        <v>973.7</v>
      </c>
      <c r="L194" s="279">
        <v>213.9</v>
      </c>
      <c r="M194" s="910"/>
      <c r="N194" s="220"/>
      <c r="O194" s="297"/>
    </row>
    <row r="195" spans="1:18" ht="111.75" customHeight="1" x14ac:dyDescent="0.25">
      <c r="A195" s="269" t="s">
        <v>441</v>
      </c>
      <c r="B195" s="209"/>
      <c r="C195" s="406" t="s">
        <v>393</v>
      </c>
      <c r="D195" s="691" t="s">
        <v>194</v>
      </c>
      <c r="E195" s="401">
        <v>5200</v>
      </c>
      <c r="F195" s="279">
        <v>1141</v>
      </c>
      <c r="G195" s="910"/>
      <c r="H195" s="401">
        <v>5200</v>
      </c>
      <c r="I195" s="279">
        <v>1141</v>
      </c>
      <c r="J195" s="910"/>
      <c r="K195" s="401">
        <v>5180.3500000000004</v>
      </c>
      <c r="L195" s="279">
        <v>1137.1500000000001</v>
      </c>
      <c r="M195" s="910"/>
      <c r="N195" s="220"/>
      <c r="O195" s="297" t="s">
        <v>630</v>
      </c>
      <c r="P195" s="388"/>
      <c r="Q195" s="388"/>
    </row>
    <row r="196" spans="1:18" ht="73.5" customHeight="1" x14ac:dyDescent="0.25">
      <c r="A196" s="269" t="s">
        <v>443</v>
      </c>
      <c r="B196" s="209"/>
      <c r="C196" s="406" t="s">
        <v>394</v>
      </c>
      <c r="D196" s="691" t="s">
        <v>395</v>
      </c>
      <c r="E196" s="401">
        <v>300</v>
      </c>
      <c r="F196" s="279">
        <v>66</v>
      </c>
      <c r="G196" s="910"/>
      <c r="H196" s="401">
        <v>366</v>
      </c>
      <c r="I196" s="279"/>
      <c r="J196" s="910"/>
      <c r="K196" s="401">
        <v>300</v>
      </c>
      <c r="L196" s="279">
        <v>66</v>
      </c>
      <c r="M196" s="910"/>
      <c r="N196" s="220"/>
      <c r="O196" s="297"/>
    </row>
    <row r="197" spans="1:18" ht="127.5" customHeight="1" x14ac:dyDescent="0.25">
      <c r="A197" s="269" t="s">
        <v>445</v>
      </c>
      <c r="B197" s="209"/>
      <c r="C197" s="406" t="s">
        <v>396</v>
      </c>
      <c r="D197" s="691" t="s">
        <v>194</v>
      </c>
      <c r="E197" s="401">
        <v>5895.8</v>
      </c>
      <c r="F197" s="279">
        <v>1293.9000000000001</v>
      </c>
      <c r="G197" s="910"/>
      <c r="H197" s="401">
        <v>5895.8</v>
      </c>
      <c r="I197" s="279">
        <v>1293.9000000000001</v>
      </c>
      <c r="J197" s="910"/>
      <c r="K197" s="401">
        <v>5895.5540000000001</v>
      </c>
      <c r="L197" s="279">
        <v>1294.146</v>
      </c>
      <c r="M197" s="910"/>
      <c r="N197" s="220"/>
      <c r="O197" s="297" t="s">
        <v>630</v>
      </c>
      <c r="P197" s="1012">
        <f>K199+K204</f>
        <v>2956.91</v>
      </c>
    </row>
    <row r="198" spans="1:18" ht="119.25" customHeight="1" x14ac:dyDescent="0.25">
      <c r="A198" s="269" t="s">
        <v>448</v>
      </c>
      <c r="B198" s="209"/>
      <c r="C198" s="406" t="s">
        <v>397</v>
      </c>
      <c r="D198" s="691" t="s">
        <v>194</v>
      </c>
      <c r="E198" s="401">
        <v>1800</v>
      </c>
      <c r="F198" s="279">
        <v>395</v>
      </c>
      <c r="G198" s="910"/>
      <c r="H198" s="401">
        <v>1800</v>
      </c>
      <c r="I198" s="279">
        <v>395</v>
      </c>
      <c r="J198" s="910"/>
      <c r="K198" s="401">
        <v>1800</v>
      </c>
      <c r="L198" s="279">
        <v>395</v>
      </c>
      <c r="M198" s="910"/>
      <c r="N198" s="220"/>
      <c r="O198" s="297" t="s">
        <v>622</v>
      </c>
      <c r="P198" s="388">
        <f>K198+K201+K202</f>
        <v>2500</v>
      </c>
      <c r="Q198" s="388"/>
    </row>
    <row r="199" spans="1:18" ht="73.5" customHeight="1" x14ac:dyDescent="0.25">
      <c r="A199" s="269" t="s">
        <v>449</v>
      </c>
      <c r="B199" s="209"/>
      <c r="C199" s="406" t="s">
        <v>398</v>
      </c>
      <c r="D199" s="691" t="s">
        <v>399</v>
      </c>
      <c r="E199" s="401">
        <v>1300</v>
      </c>
      <c r="F199" s="279">
        <v>285</v>
      </c>
      <c r="G199" s="910"/>
      <c r="H199" s="401">
        <v>1300</v>
      </c>
      <c r="I199" s="279">
        <v>285</v>
      </c>
      <c r="J199" s="910"/>
      <c r="K199" s="401">
        <v>1300</v>
      </c>
      <c r="L199" s="279">
        <v>285</v>
      </c>
      <c r="M199" s="910"/>
      <c r="N199" s="220"/>
      <c r="O199" s="297"/>
    </row>
    <row r="200" spans="1:18" s="261" customFormat="1" ht="69.95" customHeight="1" x14ac:dyDescent="0.25">
      <c r="A200" s="392" t="s">
        <v>81</v>
      </c>
      <c r="B200" s="267"/>
      <c r="C200" s="405" t="s">
        <v>400</v>
      </c>
      <c r="D200" s="367" t="s">
        <v>401</v>
      </c>
      <c r="E200" s="400">
        <f>E201+E202+E203+E204</f>
        <v>2960</v>
      </c>
      <c r="F200" s="278">
        <f>F201+F202+F203+F204</f>
        <v>649.79999999999995</v>
      </c>
      <c r="G200" s="911"/>
      <c r="H200" s="400">
        <f>H201+H202+H203+H204</f>
        <v>2960</v>
      </c>
      <c r="I200" s="278">
        <f>I201+I202+I203+I204</f>
        <v>649.79999999999995</v>
      </c>
      <c r="J200" s="911"/>
      <c r="K200" s="400">
        <f>K201+K202+K203+K204</f>
        <v>2916.91</v>
      </c>
      <c r="L200" s="278">
        <f>L201+L202+L203+L204</f>
        <v>640.30999999999995</v>
      </c>
      <c r="M200" s="911"/>
      <c r="N200" s="268"/>
      <c r="O200" s="371"/>
      <c r="P200" s="258"/>
      <c r="Q200" s="258"/>
    </row>
    <row r="201" spans="1:18" ht="99.95" customHeight="1" x14ac:dyDescent="0.25">
      <c r="A201" s="269" t="s">
        <v>378</v>
      </c>
      <c r="B201" s="209"/>
      <c r="C201" s="406" t="s">
        <v>402</v>
      </c>
      <c r="D201" s="691" t="s">
        <v>194</v>
      </c>
      <c r="E201" s="401">
        <v>450</v>
      </c>
      <c r="F201" s="279">
        <v>98.8</v>
      </c>
      <c r="G201" s="910"/>
      <c r="H201" s="401">
        <v>450</v>
      </c>
      <c r="I201" s="279">
        <v>98.8</v>
      </c>
      <c r="J201" s="910"/>
      <c r="K201" s="401">
        <v>450</v>
      </c>
      <c r="L201" s="279">
        <v>98.8</v>
      </c>
      <c r="M201" s="910"/>
      <c r="N201" s="220"/>
      <c r="O201" s="297" t="s">
        <v>622</v>
      </c>
    </row>
    <row r="202" spans="1:18" ht="90" customHeight="1" x14ac:dyDescent="0.25">
      <c r="A202" s="269" t="s">
        <v>380</v>
      </c>
      <c r="B202" s="209"/>
      <c r="C202" s="406" t="s">
        <v>404</v>
      </c>
      <c r="D202" s="691" t="s">
        <v>194</v>
      </c>
      <c r="E202" s="401">
        <v>250</v>
      </c>
      <c r="F202" s="279">
        <v>54.9</v>
      </c>
      <c r="G202" s="910"/>
      <c r="H202" s="401">
        <v>250</v>
      </c>
      <c r="I202" s="279">
        <v>54.9</v>
      </c>
      <c r="J202" s="910"/>
      <c r="K202" s="401">
        <v>250</v>
      </c>
      <c r="L202" s="279">
        <v>54.9</v>
      </c>
      <c r="M202" s="910"/>
      <c r="N202" s="220"/>
      <c r="O202" s="297" t="s">
        <v>622</v>
      </c>
    </row>
    <row r="203" spans="1:18" ht="90" customHeight="1" x14ac:dyDescent="0.25">
      <c r="A203" s="269" t="s">
        <v>382</v>
      </c>
      <c r="B203" s="209"/>
      <c r="C203" s="406" t="s">
        <v>405</v>
      </c>
      <c r="D203" s="691" t="s">
        <v>392</v>
      </c>
      <c r="E203" s="401">
        <v>560</v>
      </c>
      <c r="F203" s="279">
        <v>122.9</v>
      </c>
      <c r="G203" s="910"/>
      <c r="H203" s="401">
        <v>560</v>
      </c>
      <c r="I203" s="279">
        <v>122.9</v>
      </c>
      <c r="J203" s="910"/>
      <c r="K203" s="401">
        <v>560</v>
      </c>
      <c r="L203" s="279">
        <v>122.9</v>
      </c>
      <c r="M203" s="910"/>
      <c r="N203" s="220"/>
      <c r="O203" s="297"/>
    </row>
    <row r="204" spans="1:18" ht="75" customHeight="1" x14ac:dyDescent="0.25">
      <c r="A204" s="269" t="s">
        <v>455</v>
      </c>
      <c r="B204" s="209"/>
      <c r="C204" s="459" t="s">
        <v>407</v>
      </c>
      <c r="D204" s="691" t="s">
        <v>406</v>
      </c>
      <c r="E204" s="401">
        <v>1700</v>
      </c>
      <c r="F204" s="279">
        <v>373.2</v>
      </c>
      <c r="G204" s="910"/>
      <c r="H204" s="401">
        <v>1700</v>
      </c>
      <c r="I204" s="279">
        <v>373.2</v>
      </c>
      <c r="J204" s="910"/>
      <c r="K204" s="401">
        <v>1656.91</v>
      </c>
      <c r="L204" s="279">
        <v>363.71</v>
      </c>
      <c r="M204" s="910"/>
      <c r="N204" s="220"/>
      <c r="O204" s="870">
        <f>801.99005+1218.63516</f>
        <v>2020.6252100000002</v>
      </c>
      <c r="P204" s="388">
        <f>O204*18/100</f>
        <v>363.71253780000001</v>
      </c>
    </row>
    <row r="205" spans="1:18" s="261" customFormat="1" ht="84.95" customHeight="1" x14ac:dyDescent="0.25">
      <c r="A205" s="392" t="s">
        <v>18</v>
      </c>
      <c r="B205" s="267"/>
      <c r="C205" s="405" t="s">
        <v>408</v>
      </c>
      <c r="D205" s="367" t="s">
        <v>194</v>
      </c>
      <c r="E205" s="400">
        <f>E206+E207</f>
        <v>246</v>
      </c>
      <c r="F205" s="278">
        <f>F206+F207</f>
        <v>54</v>
      </c>
      <c r="G205" s="911"/>
      <c r="H205" s="400">
        <f>H206+H207</f>
        <v>246</v>
      </c>
      <c r="I205" s="278">
        <f>I206+I207</f>
        <v>54</v>
      </c>
      <c r="J205" s="911"/>
      <c r="K205" s="400">
        <f>K206+K207</f>
        <v>246</v>
      </c>
      <c r="L205" s="278">
        <f>L206+L207</f>
        <v>54</v>
      </c>
      <c r="M205" s="911"/>
      <c r="N205" s="268"/>
      <c r="O205" s="371"/>
      <c r="P205" s="258"/>
      <c r="Q205" s="258"/>
    </row>
    <row r="206" spans="1:18" ht="84.95" customHeight="1" x14ac:dyDescent="0.25">
      <c r="A206" s="269" t="s">
        <v>458</v>
      </c>
      <c r="B206" s="209"/>
      <c r="C206" s="406" t="s">
        <v>409</v>
      </c>
      <c r="D206" s="691" t="s">
        <v>403</v>
      </c>
      <c r="E206" s="401">
        <v>191.9</v>
      </c>
      <c r="F206" s="279">
        <v>42.1</v>
      </c>
      <c r="G206" s="910"/>
      <c r="H206" s="401">
        <v>191.9</v>
      </c>
      <c r="I206" s="279">
        <v>42.1</v>
      </c>
      <c r="J206" s="910"/>
      <c r="K206" s="401">
        <v>191.9</v>
      </c>
      <c r="L206" s="279">
        <v>42.1</v>
      </c>
      <c r="M206" s="910"/>
      <c r="N206" s="220"/>
      <c r="O206" s="297" t="s">
        <v>623</v>
      </c>
      <c r="P206" s="388"/>
    </row>
    <row r="207" spans="1:18" ht="95.1" customHeight="1" thickBot="1" x14ac:dyDescent="0.3">
      <c r="A207" s="871" t="s">
        <v>460</v>
      </c>
      <c r="B207" s="848"/>
      <c r="C207" s="872" t="s">
        <v>410</v>
      </c>
      <c r="D207" s="303" t="s">
        <v>194</v>
      </c>
      <c r="E207" s="873">
        <v>54.1</v>
      </c>
      <c r="F207" s="958">
        <v>11.9</v>
      </c>
      <c r="G207" s="947"/>
      <c r="H207" s="873">
        <v>54.1</v>
      </c>
      <c r="I207" s="874">
        <v>11.9</v>
      </c>
      <c r="J207" s="947"/>
      <c r="K207" s="873">
        <v>54.1</v>
      </c>
      <c r="L207" s="874">
        <v>11.9</v>
      </c>
      <c r="M207" s="947"/>
      <c r="N207" s="236"/>
      <c r="O207" s="297" t="s">
        <v>623</v>
      </c>
    </row>
    <row r="208" spans="1:18" s="374" customFormat="1" ht="23.25" customHeight="1" thickBot="1" x14ac:dyDescent="0.25">
      <c r="A208" s="1037" t="s">
        <v>411</v>
      </c>
      <c r="B208" s="1037"/>
      <c r="C208" s="1038"/>
      <c r="D208" s="962"/>
      <c r="E208" s="237">
        <f>E189+E180</f>
        <v>26915.5</v>
      </c>
      <c r="F208" s="957">
        <f>F189+F180</f>
        <v>6381.6000000000013</v>
      </c>
      <c r="G208" s="255"/>
      <c r="H208" s="237">
        <f>H189+H180</f>
        <v>26981.5</v>
      </c>
      <c r="I208" s="959">
        <f>I189+I180</f>
        <v>6515.6000000000013</v>
      </c>
      <c r="J208" s="255"/>
      <c r="K208" s="237">
        <f>K189+K180</f>
        <v>26700.714</v>
      </c>
      <c r="L208" s="959">
        <f>L189+L180</f>
        <v>5860.9759999999987</v>
      </c>
      <c r="M208" s="255"/>
      <c r="N208" s="255">
        <f>K208/E208*100</f>
        <v>99.2019988482473</v>
      </c>
      <c r="O208" s="371"/>
      <c r="P208" s="373"/>
      <c r="Q208" s="373"/>
    </row>
    <row r="209" spans="1:18" ht="16.5" customHeight="1" thickBot="1" x14ac:dyDescent="0.3">
      <c r="A209" s="1031" t="s">
        <v>472</v>
      </c>
      <c r="B209" s="1032"/>
      <c r="C209" s="1033"/>
      <c r="D209" s="963"/>
      <c r="E209" s="954">
        <f>E66+E98+E133+E153+E159+E177+E208</f>
        <v>2876023.55002</v>
      </c>
      <c r="F209" s="956">
        <f>F66+F98+F133+F153+F159+F177+F208</f>
        <v>10052796.482579997</v>
      </c>
      <c r="G209" s="955"/>
      <c r="H209" s="954">
        <f>H66+H98+H133+H153+H159+H177+H208</f>
        <v>2877139.4550199998</v>
      </c>
      <c r="I209" s="956">
        <f>I66+I98+I133+I153+I159+I177+I208</f>
        <v>10051880.577579997</v>
      </c>
      <c r="J209" s="955"/>
      <c r="K209" s="954">
        <f>K66+K98+K133+K153+K159+K177+K208</f>
        <v>2868276.8916229997</v>
      </c>
      <c r="L209" s="961">
        <f>L66+L98+L133+L153+L159+L177+L208</f>
        <v>10007371.948617004</v>
      </c>
      <c r="M209" s="960"/>
      <c r="N209" s="298"/>
      <c r="O209" s="256">
        <f>L209/I209</f>
        <v>0.99557210925662343</v>
      </c>
      <c r="P209" s="257">
        <f>K209/H209</f>
        <v>0.9969196615125705</v>
      </c>
      <c r="Q209" s="258"/>
      <c r="R209" s="240">
        <f>K209+L209</f>
        <v>12875648.840240004</v>
      </c>
    </row>
    <row r="210" spans="1:18" ht="15" customHeight="1" x14ac:dyDescent="0.25">
      <c r="A210" s="393"/>
      <c r="E210" s="1010">
        <f>E209-E177</f>
        <v>2876023.55002</v>
      </c>
      <c r="F210" s="1010">
        <f>F209-F177</f>
        <v>7293455.6252499968</v>
      </c>
      <c r="G210" s="1010"/>
      <c r="H210" s="1010"/>
      <c r="I210" s="1010"/>
      <c r="J210" s="1010"/>
      <c r="K210" s="1010">
        <f t="shared" ref="K210" si="7">K209-K177</f>
        <v>2868276.8916229997</v>
      </c>
      <c r="L210" s="1010">
        <f>L209-L177</f>
        <v>7270352.6036570035</v>
      </c>
    </row>
    <row r="211" spans="1:18" x14ac:dyDescent="0.25">
      <c r="F211" s="1011">
        <f>E210+F210</f>
        <v>10169479.175269997</v>
      </c>
      <c r="K211" s="408"/>
      <c r="L211" s="1011">
        <f>K210+L210</f>
        <v>10138629.495280003</v>
      </c>
      <c r="N211" s="1012">
        <f>L211/F211*100</f>
        <v>99.696644445027104</v>
      </c>
    </row>
    <row r="212" spans="1:18" x14ac:dyDescent="0.25">
      <c r="L212" s="716"/>
    </row>
    <row r="213" spans="1:18" x14ac:dyDescent="0.25">
      <c r="H213" s="454"/>
      <c r="K213" s="453"/>
    </row>
    <row r="217" spans="1:18" x14ac:dyDescent="0.25">
      <c r="H217" s="718"/>
      <c r="K217" s="719"/>
    </row>
  </sheetData>
  <mergeCells count="35">
    <mergeCell ref="A172:A173"/>
    <mergeCell ref="B172:B173"/>
    <mergeCell ref="A163:A165"/>
    <mergeCell ref="A167:A169"/>
    <mergeCell ref="B167:B169"/>
    <mergeCell ref="A170:A171"/>
    <mergeCell ref="B170:B171"/>
    <mergeCell ref="A99:M99"/>
    <mergeCell ref="A2:N2"/>
    <mergeCell ref="A3:N3"/>
    <mergeCell ref="N6:N7"/>
    <mergeCell ref="A9:N9"/>
    <mergeCell ref="A6:A7"/>
    <mergeCell ref="H6:J6"/>
    <mergeCell ref="D6:D7"/>
    <mergeCell ref="E6:G6"/>
    <mergeCell ref="K6:M6"/>
    <mergeCell ref="C6:C7"/>
    <mergeCell ref="A4:N4"/>
    <mergeCell ref="A209:C209"/>
    <mergeCell ref="A179:N179"/>
    <mergeCell ref="A208:C208"/>
    <mergeCell ref="A31:A32"/>
    <mergeCell ref="C31:C32"/>
    <mergeCell ref="A64:A65"/>
    <mergeCell ref="C64:C65"/>
    <mergeCell ref="C167:C168"/>
    <mergeCell ref="A68:N68"/>
    <mergeCell ref="A102:A103"/>
    <mergeCell ref="C102:C103"/>
    <mergeCell ref="D103:D108"/>
    <mergeCell ref="A135:N135"/>
    <mergeCell ref="A160:N160"/>
    <mergeCell ref="A154:N154"/>
    <mergeCell ref="C163:C164"/>
  </mergeCells>
  <phoneticPr fontId="37" type="noConversion"/>
  <pageMargins left="0" right="0" top="0.22" bottom="0.16" header="0.22" footer="0.31496062992125984"/>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3"/>
  <sheetViews>
    <sheetView view="pageBreakPreview" topLeftCell="B16" zoomScale="70" zoomScaleNormal="70" zoomScaleSheetLayoutView="70" workbookViewId="0">
      <selection activeCell="G19" sqref="G19"/>
    </sheetView>
  </sheetViews>
  <sheetFormatPr defaultColWidth="9.140625" defaultRowHeight="15" x14ac:dyDescent="0.25"/>
  <cols>
    <col min="1" max="1" width="9.28515625" style="470" bestFit="1" customWidth="1"/>
    <col min="2" max="2" width="40.5703125" style="470" customWidth="1"/>
    <col min="3" max="3" width="15" style="470" customWidth="1"/>
    <col min="4" max="4" width="9.28515625" style="470" bestFit="1" customWidth="1"/>
    <col min="5" max="5" width="8.85546875" style="470" customWidth="1"/>
    <col min="6" max="6" width="17.5703125" style="470" customWidth="1"/>
    <col min="7" max="7" width="19.85546875" style="470" customWidth="1"/>
    <col min="8" max="8" width="39" style="470" customWidth="1"/>
    <col min="9" max="9" width="43.5703125" style="650" customWidth="1"/>
    <col min="10" max="10" width="33.28515625" style="470" customWidth="1"/>
    <col min="11" max="11" width="32.140625" style="472" customWidth="1"/>
    <col min="12" max="12" width="34.85546875" style="470" customWidth="1"/>
    <col min="13" max="13" width="83.85546875" style="470" customWidth="1"/>
    <col min="14" max="16384" width="9.140625" style="470"/>
  </cols>
  <sheetData>
    <row r="1" spans="1:13" x14ac:dyDescent="0.25">
      <c r="I1" s="471" t="s">
        <v>67</v>
      </c>
    </row>
    <row r="2" spans="1:13" s="473" customFormat="1" ht="18.75" x14ac:dyDescent="0.3">
      <c r="A2" s="1082" t="s">
        <v>698</v>
      </c>
      <c r="B2" s="1082"/>
      <c r="C2" s="1082"/>
      <c r="D2" s="1082"/>
      <c r="E2" s="1082"/>
      <c r="F2" s="1082"/>
      <c r="G2" s="1082"/>
      <c r="H2" s="1082"/>
      <c r="I2" s="1082"/>
      <c r="K2" s="474"/>
    </row>
    <row r="3" spans="1:13" s="473" customFormat="1" ht="18.75" x14ac:dyDescent="0.3">
      <c r="A3" s="1082" t="s">
        <v>663</v>
      </c>
      <c r="B3" s="1082"/>
      <c r="C3" s="1082"/>
      <c r="D3" s="1082"/>
      <c r="E3" s="1082"/>
      <c r="F3" s="1082"/>
      <c r="G3" s="1082"/>
      <c r="H3" s="1082"/>
      <c r="I3" s="1082"/>
      <c r="K3" s="474"/>
    </row>
    <row r="4" spans="1:13" s="473" customFormat="1" ht="18.75" x14ac:dyDescent="0.3">
      <c r="A4" s="1084" t="s">
        <v>634</v>
      </c>
      <c r="B4" s="1084"/>
      <c r="C4" s="1084"/>
      <c r="D4" s="1084"/>
      <c r="E4" s="1084"/>
      <c r="F4" s="1084"/>
      <c r="G4" s="1084"/>
      <c r="H4" s="1084"/>
      <c r="I4" s="1084"/>
      <c r="K4" s="474"/>
    </row>
    <row r="5" spans="1:13" ht="51.75" customHeight="1" x14ac:dyDescent="0.25">
      <c r="A5" s="1083" t="s">
        <v>197</v>
      </c>
      <c r="B5" s="1083" t="s">
        <v>215</v>
      </c>
      <c r="C5" s="1083" t="s">
        <v>699</v>
      </c>
      <c r="D5" s="1083" t="s">
        <v>700</v>
      </c>
      <c r="E5" s="1083"/>
      <c r="F5" s="1083" t="s">
        <v>703</v>
      </c>
      <c r="G5" s="1083" t="s">
        <v>704</v>
      </c>
      <c r="H5" s="1083" t="s">
        <v>705</v>
      </c>
      <c r="I5" s="1083"/>
      <c r="J5" s="475" t="s">
        <v>122</v>
      </c>
      <c r="K5" s="476"/>
    </row>
    <row r="6" spans="1:13" ht="78" customHeight="1" x14ac:dyDescent="0.25">
      <c r="A6" s="1083"/>
      <c r="B6" s="1083"/>
      <c r="C6" s="1083"/>
      <c r="D6" s="703" t="s">
        <v>701</v>
      </c>
      <c r="E6" s="703" t="s">
        <v>702</v>
      </c>
      <c r="F6" s="1083"/>
      <c r="G6" s="1083"/>
      <c r="H6" s="703" t="s">
        <v>216</v>
      </c>
      <c r="I6" s="703" t="s">
        <v>217</v>
      </c>
      <c r="J6" s="475"/>
      <c r="K6" s="476"/>
    </row>
    <row r="7" spans="1:13" x14ac:dyDescent="0.25">
      <c r="A7" s="703">
        <v>1</v>
      </c>
      <c r="B7" s="703">
        <v>2</v>
      </c>
      <c r="C7" s="703">
        <v>3</v>
      </c>
      <c r="D7" s="703">
        <v>4</v>
      </c>
      <c r="E7" s="703">
        <v>5</v>
      </c>
      <c r="F7" s="703">
        <v>6</v>
      </c>
      <c r="G7" s="703">
        <v>7</v>
      </c>
      <c r="H7" s="703">
        <v>8</v>
      </c>
      <c r="I7" s="703">
        <v>9</v>
      </c>
      <c r="J7" s="475">
        <v>10</v>
      </c>
      <c r="K7" s="476"/>
    </row>
    <row r="8" spans="1:13" ht="25.5" x14ac:dyDescent="0.25">
      <c r="A8" s="703"/>
      <c r="B8" s="710" t="s">
        <v>204</v>
      </c>
      <c r="C8" s="703"/>
      <c r="D8" s="703"/>
      <c r="E8" s="703"/>
      <c r="F8" s="561" t="s">
        <v>706</v>
      </c>
      <c r="G8" s="968">
        <f>G9+G60+G63</f>
        <v>6346262.3999999985</v>
      </c>
      <c r="H8" s="703"/>
      <c r="I8" s="703"/>
      <c r="J8" s="475"/>
      <c r="K8" s="477"/>
    </row>
    <row r="9" spans="1:13" ht="25.5" customHeight="1" x14ac:dyDescent="0.25">
      <c r="A9" s="710" t="s">
        <v>126</v>
      </c>
      <c r="B9" s="478" t="s">
        <v>125</v>
      </c>
      <c r="C9" s="437"/>
      <c r="D9" s="703"/>
      <c r="E9" s="703"/>
      <c r="F9" s="561" t="s">
        <v>707</v>
      </c>
      <c r="G9" s="479">
        <f>SUM(G10:G59)</f>
        <v>6320460.3999999985</v>
      </c>
      <c r="H9" s="706"/>
      <c r="I9" s="705"/>
      <c r="J9" s="480"/>
      <c r="K9" s="481"/>
      <c r="L9" s="482"/>
      <c r="M9" s="482"/>
    </row>
    <row r="10" spans="1:13" ht="216.75" customHeight="1" x14ac:dyDescent="0.25">
      <c r="A10" s="483" t="s">
        <v>218</v>
      </c>
      <c r="B10" s="484" t="s">
        <v>226</v>
      </c>
      <c r="C10" s="485" t="s">
        <v>542</v>
      </c>
      <c r="D10" s="703" t="s">
        <v>306</v>
      </c>
      <c r="E10" s="703" t="s">
        <v>307</v>
      </c>
      <c r="F10" s="653" t="s">
        <v>708</v>
      </c>
      <c r="G10" s="487">
        <v>468502.7</v>
      </c>
      <c r="H10" s="425" t="s">
        <v>473</v>
      </c>
      <c r="I10" s="425" t="s">
        <v>835</v>
      </c>
      <c r="J10" s="480"/>
      <c r="K10" s="488" t="e">
        <f t="shared" ref="K10:K23" si="0">G10/F10</f>
        <v>#VALUE!</v>
      </c>
    </row>
    <row r="11" spans="1:13" ht="120" customHeight="1" x14ac:dyDescent="0.25">
      <c r="A11" s="483" t="s">
        <v>219</v>
      </c>
      <c r="B11" s="484" t="s">
        <v>227</v>
      </c>
      <c r="C11" s="485" t="s">
        <v>543</v>
      </c>
      <c r="D11" s="703" t="s">
        <v>306</v>
      </c>
      <c r="E11" s="703" t="s">
        <v>307</v>
      </c>
      <c r="F11" s="653" t="s">
        <v>728</v>
      </c>
      <c r="G11" s="487">
        <v>133900</v>
      </c>
      <c r="H11" s="425" t="s">
        <v>474</v>
      </c>
      <c r="I11" s="425" t="s">
        <v>1017</v>
      </c>
      <c r="J11" s="480"/>
      <c r="K11" s="488" t="e">
        <f t="shared" si="0"/>
        <v>#VALUE!</v>
      </c>
    </row>
    <row r="12" spans="1:13" ht="280.5" customHeight="1" x14ac:dyDescent="0.25">
      <c r="A12" s="483" t="s">
        <v>220</v>
      </c>
      <c r="B12" s="484" t="s">
        <v>68</v>
      </c>
      <c r="C12" s="485" t="s">
        <v>543</v>
      </c>
      <c r="D12" s="703" t="s">
        <v>306</v>
      </c>
      <c r="E12" s="703" t="s">
        <v>307</v>
      </c>
      <c r="F12" s="969" t="s">
        <v>709</v>
      </c>
      <c r="G12" s="487">
        <f>финансир!F13</f>
        <v>175000</v>
      </c>
      <c r="H12" s="425" t="s">
        <v>475</v>
      </c>
      <c r="I12" s="425" t="s">
        <v>832</v>
      </c>
      <c r="J12" s="489"/>
      <c r="K12" s="488" t="e">
        <f t="shared" si="0"/>
        <v>#VALUE!</v>
      </c>
      <c r="L12" s="470" t="s">
        <v>19</v>
      </c>
    </row>
    <row r="13" spans="1:13" ht="312.75" customHeight="1" x14ac:dyDescent="0.25">
      <c r="A13" s="483" t="s">
        <v>221</v>
      </c>
      <c r="B13" s="484" t="s">
        <v>228</v>
      </c>
      <c r="C13" s="485" t="s">
        <v>543</v>
      </c>
      <c r="D13" s="703" t="s">
        <v>306</v>
      </c>
      <c r="E13" s="703" t="s">
        <v>307</v>
      </c>
      <c r="F13" s="969" t="s">
        <v>710</v>
      </c>
      <c r="G13" s="487">
        <v>66634</v>
      </c>
      <c r="H13" s="425" t="s">
        <v>972</v>
      </c>
      <c r="I13" s="425" t="s">
        <v>831</v>
      </c>
      <c r="J13" s="480"/>
      <c r="K13" s="488" t="e">
        <f t="shared" si="0"/>
        <v>#VALUE!</v>
      </c>
      <c r="L13" s="470" t="s">
        <v>20</v>
      </c>
    </row>
    <row r="14" spans="1:13" ht="336.75" customHeight="1" x14ac:dyDescent="0.25">
      <c r="A14" s="483" t="s">
        <v>222</v>
      </c>
      <c r="B14" s="484" t="s">
        <v>69</v>
      </c>
      <c r="C14" s="485" t="s">
        <v>547</v>
      </c>
      <c r="D14" s="703" t="s">
        <v>306</v>
      </c>
      <c r="E14" s="703" t="s">
        <v>307</v>
      </c>
      <c r="F14" s="653" t="s">
        <v>711</v>
      </c>
      <c r="G14" s="487">
        <v>29200</v>
      </c>
      <c r="H14" s="425" t="s">
        <v>476</v>
      </c>
      <c r="I14" s="425" t="s">
        <v>889</v>
      </c>
      <c r="J14" s="705"/>
      <c r="K14" s="488" t="e">
        <f t="shared" si="0"/>
        <v>#VALUE!</v>
      </c>
      <c r="L14" s="970" t="s">
        <v>464</v>
      </c>
    </row>
    <row r="15" spans="1:13" ht="117" customHeight="1" x14ac:dyDescent="0.25">
      <c r="A15" s="483" t="s">
        <v>78</v>
      </c>
      <c r="B15" s="484" t="s">
        <v>229</v>
      </c>
      <c r="C15" s="490" t="s">
        <v>631</v>
      </c>
      <c r="D15" s="703" t="s">
        <v>306</v>
      </c>
      <c r="E15" s="703" t="s">
        <v>309</v>
      </c>
      <c r="F15" s="653" t="s">
        <v>712</v>
      </c>
      <c r="G15" s="487">
        <v>1863837.2</v>
      </c>
      <c r="H15" s="425" t="s">
        <v>477</v>
      </c>
      <c r="I15" s="425" t="s">
        <v>836</v>
      </c>
      <c r="J15" s="480"/>
      <c r="K15" s="488" t="e">
        <f t="shared" si="0"/>
        <v>#VALUE!</v>
      </c>
    </row>
    <row r="16" spans="1:13" ht="74.25" customHeight="1" x14ac:dyDescent="0.25">
      <c r="A16" s="483" t="s">
        <v>79</v>
      </c>
      <c r="B16" s="484" t="s">
        <v>230</v>
      </c>
      <c r="C16" s="490" t="s">
        <v>631</v>
      </c>
      <c r="D16" s="703" t="s">
        <v>306</v>
      </c>
      <c r="E16" s="703" t="s">
        <v>309</v>
      </c>
      <c r="F16" s="653" t="s">
        <v>713</v>
      </c>
      <c r="G16" s="487">
        <v>1625</v>
      </c>
      <c r="H16" s="425" t="s">
        <v>478</v>
      </c>
      <c r="I16" s="425" t="s">
        <v>837</v>
      </c>
      <c r="J16" s="480"/>
      <c r="K16" s="488" t="e">
        <f t="shared" si="0"/>
        <v>#VALUE!</v>
      </c>
    </row>
    <row r="17" spans="1:13" ht="132.75" customHeight="1" x14ac:dyDescent="0.25">
      <c r="A17" s="483" t="s">
        <v>123</v>
      </c>
      <c r="B17" s="484" t="s">
        <v>231</v>
      </c>
      <c r="C17" s="490" t="s">
        <v>631</v>
      </c>
      <c r="D17" s="703" t="s">
        <v>306</v>
      </c>
      <c r="E17" s="703" t="s">
        <v>307</v>
      </c>
      <c r="F17" s="653" t="s">
        <v>714</v>
      </c>
      <c r="G17" s="487">
        <v>28396.7</v>
      </c>
      <c r="H17" s="425" t="s">
        <v>479</v>
      </c>
      <c r="I17" s="425" t="s">
        <v>838</v>
      </c>
      <c r="J17" s="480"/>
      <c r="K17" s="488" t="e">
        <f t="shared" si="0"/>
        <v>#VALUE!</v>
      </c>
    </row>
    <row r="18" spans="1:13" ht="119.25" customHeight="1" x14ac:dyDescent="0.25">
      <c r="A18" s="483" t="s">
        <v>301</v>
      </c>
      <c r="B18" s="484" t="s">
        <v>70</v>
      </c>
      <c r="C18" s="490" t="s">
        <v>631</v>
      </c>
      <c r="D18" s="703" t="s">
        <v>306</v>
      </c>
      <c r="E18" s="703" t="s">
        <v>309</v>
      </c>
      <c r="F18" s="653" t="s">
        <v>715</v>
      </c>
      <c r="G18" s="487">
        <v>1597867</v>
      </c>
      <c r="H18" s="425" t="s">
        <v>480</v>
      </c>
      <c r="I18" s="425" t="s">
        <v>839</v>
      </c>
      <c r="J18" s="480"/>
      <c r="K18" s="488" t="e">
        <f t="shared" si="0"/>
        <v>#VALUE!</v>
      </c>
    </row>
    <row r="19" spans="1:13" ht="134.25" customHeight="1" x14ac:dyDescent="0.25">
      <c r="A19" s="483" t="s">
        <v>304</v>
      </c>
      <c r="B19" s="484" t="s">
        <v>232</v>
      </c>
      <c r="C19" s="485" t="s">
        <v>543</v>
      </c>
      <c r="D19" s="703" t="s">
        <v>306</v>
      </c>
      <c r="E19" s="703" t="s">
        <v>309</v>
      </c>
      <c r="F19" s="653" t="s">
        <v>747</v>
      </c>
      <c r="G19" s="487">
        <v>21452.400000000001</v>
      </c>
      <c r="H19" s="425" t="s">
        <v>481</v>
      </c>
      <c r="I19" s="425" t="s">
        <v>863</v>
      </c>
      <c r="J19" s="480"/>
      <c r="K19" s="488" t="e">
        <f t="shared" si="0"/>
        <v>#VALUE!</v>
      </c>
    </row>
    <row r="20" spans="1:13" ht="138" customHeight="1" x14ac:dyDescent="0.25">
      <c r="A20" s="483" t="s">
        <v>66</v>
      </c>
      <c r="B20" s="484" t="s">
        <v>233</v>
      </c>
      <c r="C20" s="485" t="s">
        <v>543</v>
      </c>
      <c r="D20" s="703" t="s">
        <v>306</v>
      </c>
      <c r="E20" s="703" t="s">
        <v>307</v>
      </c>
      <c r="F20" s="653" t="s">
        <v>716</v>
      </c>
      <c r="G20" s="487">
        <v>183806.2</v>
      </c>
      <c r="H20" s="425" t="s">
        <v>482</v>
      </c>
      <c r="I20" s="425" t="s">
        <v>864</v>
      </c>
      <c r="J20" s="480"/>
      <c r="K20" s="488" t="e">
        <f t="shared" si="0"/>
        <v>#VALUE!</v>
      </c>
    </row>
    <row r="21" spans="1:13" ht="75.75" customHeight="1" x14ac:dyDescent="0.25">
      <c r="A21" s="483" t="s">
        <v>127</v>
      </c>
      <c r="B21" s="484" t="s">
        <v>234</v>
      </c>
      <c r="C21" s="490" t="s">
        <v>631</v>
      </c>
      <c r="D21" s="703" t="s">
        <v>306</v>
      </c>
      <c r="E21" s="703" t="s">
        <v>309</v>
      </c>
      <c r="F21" s="653" t="s">
        <v>717</v>
      </c>
      <c r="G21" s="487">
        <v>8150</v>
      </c>
      <c r="H21" s="425" t="s">
        <v>483</v>
      </c>
      <c r="I21" s="425" t="s">
        <v>840</v>
      </c>
      <c r="J21" s="705"/>
      <c r="K21" s="488" t="e">
        <f t="shared" si="0"/>
        <v>#VALUE!</v>
      </c>
    </row>
    <row r="22" spans="1:13" ht="193.5" customHeight="1" x14ac:dyDescent="0.25">
      <c r="A22" s="483" t="s">
        <v>128</v>
      </c>
      <c r="B22" s="484" t="s">
        <v>235</v>
      </c>
      <c r="C22" s="490" t="s">
        <v>631</v>
      </c>
      <c r="D22" s="703" t="s">
        <v>307</v>
      </c>
      <c r="E22" s="703" t="s">
        <v>307</v>
      </c>
      <c r="F22" s="653" t="s">
        <v>749</v>
      </c>
      <c r="G22" s="487">
        <f>финансир!K23+финансир!L23</f>
        <v>0</v>
      </c>
      <c r="H22" s="425" t="s">
        <v>973</v>
      </c>
      <c r="I22" s="971" t="s">
        <v>862</v>
      </c>
      <c r="J22" s="492"/>
      <c r="K22" s="488" t="e">
        <f t="shared" si="0"/>
        <v>#VALUE!</v>
      </c>
    </row>
    <row r="23" spans="1:13" ht="122.25" customHeight="1" x14ac:dyDescent="0.25">
      <c r="A23" s="483" t="s">
        <v>129</v>
      </c>
      <c r="B23" s="484" t="s">
        <v>236</v>
      </c>
      <c r="C23" s="490" t="s">
        <v>631</v>
      </c>
      <c r="D23" s="703" t="s">
        <v>306</v>
      </c>
      <c r="E23" s="703" t="s">
        <v>307</v>
      </c>
      <c r="F23" s="653" t="s">
        <v>718</v>
      </c>
      <c r="G23" s="487">
        <v>378570.8</v>
      </c>
      <c r="H23" s="425" t="s">
        <v>484</v>
      </c>
      <c r="I23" s="425" t="s">
        <v>841</v>
      </c>
      <c r="J23" s="480"/>
      <c r="K23" s="488" t="e">
        <f t="shared" si="0"/>
        <v>#VALUE!</v>
      </c>
    </row>
    <row r="24" spans="1:13" ht="77.25" customHeight="1" x14ac:dyDescent="0.25">
      <c r="A24" s="483" t="s">
        <v>130</v>
      </c>
      <c r="B24" s="484" t="s">
        <v>237</v>
      </c>
      <c r="C24" s="490" t="s">
        <v>631</v>
      </c>
      <c r="D24" s="703" t="s">
        <v>306</v>
      </c>
      <c r="E24" s="703" t="s">
        <v>307</v>
      </c>
      <c r="F24" s="653" t="s">
        <v>719</v>
      </c>
      <c r="G24" s="487">
        <v>29757.200000000001</v>
      </c>
      <c r="H24" s="493" t="s">
        <v>607</v>
      </c>
      <c r="I24" s="425" t="s">
        <v>842</v>
      </c>
      <c r="J24" s="480"/>
      <c r="K24" s="488" t="e">
        <f t="shared" ref="K24:K85" si="1">G24/F24</f>
        <v>#VALUE!</v>
      </c>
    </row>
    <row r="25" spans="1:13" ht="112.5" customHeight="1" x14ac:dyDescent="0.25">
      <c r="A25" s="483" t="s">
        <v>131</v>
      </c>
      <c r="B25" s="484" t="s">
        <v>238</v>
      </c>
      <c r="C25" s="485" t="s">
        <v>544</v>
      </c>
      <c r="D25" s="703" t="s">
        <v>306</v>
      </c>
      <c r="E25" s="703" t="s">
        <v>307</v>
      </c>
      <c r="F25" s="653" t="s">
        <v>720</v>
      </c>
      <c r="G25" s="487">
        <v>100</v>
      </c>
      <c r="H25" s="425" t="s">
        <v>486</v>
      </c>
      <c r="I25" s="425" t="s">
        <v>834</v>
      </c>
      <c r="J25" s="480"/>
      <c r="K25" s="488" t="e">
        <f t="shared" si="1"/>
        <v>#VALUE!</v>
      </c>
      <c r="L25" s="470" t="s">
        <v>21</v>
      </c>
    </row>
    <row r="26" spans="1:13" ht="78.75" customHeight="1" x14ac:dyDescent="0.25">
      <c r="A26" s="483" t="s">
        <v>132</v>
      </c>
      <c r="B26" s="484" t="s">
        <v>239</v>
      </c>
      <c r="C26" s="490" t="s">
        <v>631</v>
      </c>
      <c r="D26" s="703" t="s">
        <v>306</v>
      </c>
      <c r="E26" s="703" t="s">
        <v>307</v>
      </c>
      <c r="F26" s="653" t="s">
        <v>721</v>
      </c>
      <c r="G26" s="487">
        <v>591.29999999999995</v>
      </c>
      <c r="H26" s="425" t="s">
        <v>487</v>
      </c>
      <c r="I26" s="425" t="s">
        <v>843</v>
      </c>
      <c r="J26" s="480"/>
      <c r="K26" s="488" t="e">
        <f t="shared" si="1"/>
        <v>#VALUE!</v>
      </c>
    </row>
    <row r="27" spans="1:13" ht="177.75" customHeight="1" x14ac:dyDescent="0.25">
      <c r="A27" s="483" t="s">
        <v>133</v>
      </c>
      <c r="B27" s="484" t="s">
        <v>71</v>
      </c>
      <c r="C27" s="490" t="s">
        <v>631</v>
      </c>
      <c r="D27" s="703" t="s">
        <v>306</v>
      </c>
      <c r="E27" s="703" t="s">
        <v>309</v>
      </c>
      <c r="F27" s="653" t="s">
        <v>722</v>
      </c>
      <c r="G27" s="487">
        <v>5523</v>
      </c>
      <c r="H27" s="425" t="s">
        <v>488</v>
      </c>
      <c r="I27" s="425" t="s">
        <v>844</v>
      </c>
      <c r="J27" s="480"/>
      <c r="K27" s="488" t="e">
        <f t="shared" si="1"/>
        <v>#VALUE!</v>
      </c>
    </row>
    <row r="28" spans="1:13" ht="95.25" customHeight="1" x14ac:dyDescent="0.25">
      <c r="A28" s="483" t="s">
        <v>134</v>
      </c>
      <c r="B28" s="484" t="s">
        <v>240</v>
      </c>
      <c r="C28" s="490" t="s">
        <v>631</v>
      </c>
      <c r="D28" s="703" t="s">
        <v>306</v>
      </c>
      <c r="E28" s="703" t="s">
        <v>309</v>
      </c>
      <c r="F28" s="653" t="s">
        <v>723</v>
      </c>
      <c r="G28" s="487">
        <v>39034.1</v>
      </c>
      <c r="H28" s="425" t="s">
        <v>489</v>
      </c>
      <c r="I28" s="425" t="s">
        <v>845</v>
      </c>
      <c r="J28" s="480"/>
      <c r="K28" s="488" t="e">
        <f t="shared" si="1"/>
        <v>#VALUE!</v>
      </c>
    </row>
    <row r="29" spans="1:13" ht="83.25" customHeight="1" x14ac:dyDescent="0.25">
      <c r="A29" s="483" t="s">
        <v>135</v>
      </c>
      <c r="B29" s="484" t="s">
        <v>241</v>
      </c>
      <c r="C29" s="490" t="s">
        <v>631</v>
      </c>
      <c r="D29" s="703" t="s">
        <v>306</v>
      </c>
      <c r="E29" s="703" t="s">
        <v>307</v>
      </c>
      <c r="F29" s="653" t="s">
        <v>724</v>
      </c>
      <c r="G29" s="487">
        <v>1696</v>
      </c>
      <c r="H29" s="425" t="s">
        <v>490</v>
      </c>
      <c r="I29" s="425" t="s">
        <v>846</v>
      </c>
      <c r="J29" s="480"/>
      <c r="K29" s="488" t="e">
        <f t="shared" si="1"/>
        <v>#VALUE!</v>
      </c>
    </row>
    <row r="30" spans="1:13" ht="409.5" customHeight="1" x14ac:dyDescent="0.25">
      <c r="A30" s="1113" t="s">
        <v>136</v>
      </c>
      <c r="B30" s="1114" t="s">
        <v>206</v>
      </c>
      <c r="C30" s="1131" t="s">
        <v>545</v>
      </c>
      <c r="D30" s="1105" t="s">
        <v>306</v>
      </c>
      <c r="E30" s="1105" t="s">
        <v>307</v>
      </c>
      <c r="F30" s="1122" t="s">
        <v>725</v>
      </c>
      <c r="G30" s="1125">
        <v>14878.1</v>
      </c>
      <c r="H30" s="1096" t="s">
        <v>491</v>
      </c>
      <c r="I30" s="1096" t="s">
        <v>894</v>
      </c>
      <c r="J30" s="654"/>
      <c r="K30" s="488" t="e">
        <f t="shared" si="1"/>
        <v>#VALUE!</v>
      </c>
      <c r="L30" s="470" t="s">
        <v>22</v>
      </c>
      <c r="M30" s="1107"/>
    </row>
    <row r="31" spans="1:13" ht="409.6" customHeight="1" x14ac:dyDescent="0.25">
      <c r="A31" s="1113"/>
      <c r="B31" s="1115"/>
      <c r="C31" s="1132"/>
      <c r="D31" s="1134"/>
      <c r="E31" s="1134"/>
      <c r="F31" s="1123"/>
      <c r="G31" s="1126"/>
      <c r="H31" s="1120"/>
      <c r="I31" s="1120"/>
      <c r="J31" s="655"/>
      <c r="K31" s="488"/>
      <c r="M31" s="1108"/>
    </row>
    <row r="32" spans="1:13" ht="387" customHeight="1" x14ac:dyDescent="0.25">
      <c r="A32" s="1113"/>
      <c r="B32" s="1115"/>
      <c r="C32" s="1133"/>
      <c r="D32" s="1106"/>
      <c r="E32" s="1106"/>
      <c r="F32" s="1124"/>
      <c r="G32" s="1127"/>
      <c r="H32" s="1097"/>
      <c r="I32" s="1121"/>
      <c r="J32" s="712"/>
      <c r="K32" s="488"/>
      <c r="M32" s="1108"/>
    </row>
    <row r="33" spans="1:13" ht="135" customHeight="1" x14ac:dyDescent="0.25">
      <c r="A33" s="1113"/>
      <c r="B33" s="1116"/>
      <c r="C33" s="972" t="s">
        <v>358</v>
      </c>
      <c r="D33" s="703" t="s">
        <v>308</v>
      </c>
      <c r="E33" s="703" t="s">
        <v>308</v>
      </c>
      <c r="F33" s="653" t="s">
        <v>725</v>
      </c>
      <c r="G33" s="487">
        <v>60</v>
      </c>
      <c r="H33" s="425" t="s">
        <v>974</v>
      </c>
      <c r="I33" s="973" t="s">
        <v>956</v>
      </c>
      <c r="J33" s="494"/>
      <c r="K33" s="488" t="e">
        <f t="shared" si="1"/>
        <v>#VALUE!</v>
      </c>
      <c r="L33" s="470" t="s">
        <v>23</v>
      </c>
      <c r="M33" s="1109"/>
    </row>
    <row r="34" spans="1:13" ht="74.25" customHeight="1" x14ac:dyDescent="0.25">
      <c r="A34" s="483" t="s">
        <v>137</v>
      </c>
      <c r="B34" s="484" t="s">
        <v>72</v>
      </c>
      <c r="C34" s="490" t="s">
        <v>631</v>
      </c>
      <c r="D34" s="703" t="s">
        <v>306</v>
      </c>
      <c r="E34" s="703" t="s">
        <v>307</v>
      </c>
      <c r="F34" s="653" t="s">
        <v>727</v>
      </c>
      <c r="G34" s="487">
        <f>финансир!K33+финансир!L33</f>
        <v>960</v>
      </c>
      <c r="H34" s="425" t="s">
        <v>492</v>
      </c>
      <c r="I34" s="493" t="s">
        <v>847</v>
      </c>
      <c r="J34" s="480"/>
      <c r="K34" s="488" t="e">
        <f t="shared" si="1"/>
        <v>#VALUE!</v>
      </c>
    </row>
    <row r="35" spans="1:13" ht="75" customHeight="1" x14ac:dyDescent="0.25">
      <c r="A35" s="483" t="s">
        <v>138</v>
      </c>
      <c r="B35" s="484" t="s">
        <v>242</v>
      </c>
      <c r="C35" s="490" t="s">
        <v>631</v>
      </c>
      <c r="D35" s="703" t="s">
        <v>307</v>
      </c>
      <c r="E35" s="703" t="s">
        <v>307</v>
      </c>
      <c r="F35" s="653" t="s">
        <v>750</v>
      </c>
      <c r="G35" s="487">
        <f>финансир!K34+финансир!L34</f>
        <v>0</v>
      </c>
      <c r="H35" s="425" t="s">
        <v>975</v>
      </c>
      <c r="I35" s="425" t="s">
        <v>862</v>
      </c>
      <c r="J35" s="492"/>
      <c r="K35" s="488" t="e">
        <f t="shared" si="1"/>
        <v>#VALUE!</v>
      </c>
    </row>
    <row r="36" spans="1:13" ht="112.5" customHeight="1" x14ac:dyDescent="0.25">
      <c r="A36" s="483" t="s">
        <v>139</v>
      </c>
      <c r="B36" s="484" t="s">
        <v>243</v>
      </c>
      <c r="C36" s="485" t="s">
        <v>347</v>
      </c>
      <c r="D36" s="703" t="s">
        <v>306</v>
      </c>
      <c r="E36" s="703" t="s">
        <v>307</v>
      </c>
      <c r="F36" s="653" t="s">
        <v>729</v>
      </c>
      <c r="G36" s="487">
        <v>27720</v>
      </c>
      <c r="H36" s="425" t="s">
        <v>485</v>
      </c>
      <c r="I36" s="493" t="s">
        <v>890</v>
      </c>
      <c r="J36" s="705" t="s">
        <v>17</v>
      </c>
      <c r="K36" s="488" t="e">
        <f t="shared" si="1"/>
        <v>#VALUE!</v>
      </c>
    </row>
    <row r="37" spans="1:13" ht="74.25" customHeight="1" x14ac:dyDescent="0.25">
      <c r="A37" s="483" t="s">
        <v>140</v>
      </c>
      <c r="B37" s="484" t="s">
        <v>244</v>
      </c>
      <c r="C37" s="490" t="s">
        <v>631</v>
      </c>
      <c r="D37" s="703" t="s">
        <v>306</v>
      </c>
      <c r="E37" s="703" t="s">
        <v>307</v>
      </c>
      <c r="F37" s="653" t="s">
        <v>730</v>
      </c>
      <c r="G37" s="487">
        <v>13485</v>
      </c>
      <c r="H37" s="425" t="s">
        <v>493</v>
      </c>
      <c r="I37" s="425" t="s">
        <v>848</v>
      </c>
      <c r="J37" s="480"/>
      <c r="K37" s="488" t="e">
        <f t="shared" si="1"/>
        <v>#VALUE!</v>
      </c>
    </row>
    <row r="38" spans="1:13" ht="116.25" customHeight="1" x14ac:dyDescent="0.25">
      <c r="A38" s="483" t="s">
        <v>141</v>
      </c>
      <c r="B38" s="484" t="s">
        <v>245</v>
      </c>
      <c r="C38" s="485" t="s">
        <v>543</v>
      </c>
      <c r="D38" s="703" t="s">
        <v>306</v>
      </c>
      <c r="E38" s="703" t="s">
        <v>307</v>
      </c>
      <c r="F38" s="653" t="s">
        <v>731</v>
      </c>
      <c r="G38" s="487">
        <v>17415.599999999999</v>
      </c>
      <c r="H38" s="425" t="s">
        <v>494</v>
      </c>
      <c r="I38" s="493" t="s">
        <v>849</v>
      </c>
      <c r="J38" s="709" t="s">
        <v>325</v>
      </c>
      <c r="K38" s="488" t="e">
        <f t="shared" si="1"/>
        <v>#VALUE!</v>
      </c>
    </row>
    <row r="39" spans="1:13" ht="122.25" customHeight="1" x14ac:dyDescent="0.25">
      <c r="A39" s="483" t="s">
        <v>142</v>
      </c>
      <c r="B39" s="705" t="s">
        <v>590</v>
      </c>
      <c r="C39" s="485" t="s">
        <v>543</v>
      </c>
      <c r="D39" s="703" t="s">
        <v>306</v>
      </c>
      <c r="E39" s="703" t="s">
        <v>307</v>
      </c>
      <c r="F39" s="653" t="s">
        <v>751</v>
      </c>
      <c r="G39" s="487">
        <f>финансир!K38+финансир!L38</f>
        <v>0</v>
      </c>
      <c r="H39" s="425" t="s">
        <v>494</v>
      </c>
      <c r="I39" s="425" t="s">
        <v>862</v>
      </c>
      <c r="J39" s="705"/>
      <c r="K39" s="488" t="e">
        <f t="shared" si="1"/>
        <v>#VALUE!</v>
      </c>
    </row>
    <row r="40" spans="1:13" ht="77.25" customHeight="1" x14ac:dyDescent="0.25">
      <c r="A40" s="483" t="s">
        <v>143</v>
      </c>
      <c r="B40" s="484" t="s">
        <v>247</v>
      </c>
      <c r="C40" s="490" t="s">
        <v>631</v>
      </c>
      <c r="D40" s="703" t="s">
        <v>306</v>
      </c>
      <c r="E40" s="703" t="s">
        <v>309</v>
      </c>
      <c r="F40" s="653" t="s">
        <v>732</v>
      </c>
      <c r="G40" s="487">
        <v>3987.1</v>
      </c>
      <c r="H40" s="425" t="s">
        <v>495</v>
      </c>
      <c r="I40" s="425" t="s">
        <v>850</v>
      </c>
      <c r="J40" s="480"/>
      <c r="K40" s="488" t="e">
        <f t="shared" si="1"/>
        <v>#VALUE!</v>
      </c>
    </row>
    <row r="41" spans="1:13" ht="130.5" customHeight="1" x14ac:dyDescent="0.25">
      <c r="A41" s="483" t="s">
        <v>144</v>
      </c>
      <c r="B41" s="484" t="s">
        <v>207</v>
      </c>
      <c r="C41" s="485" t="s">
        <v>543</v>
      </c>
      <c r="D41" s="703" t="s">
        <v>306</v>
      </c>
      <c r="E41" s="703" t="s">
        <v>307</v>
      </c>
      <c r="F41" s="653" t="s">
        <v>733</v>
      </c>
      <c r="G41" s="487">
        <v>39053.199999999997</v>
      </c>
      <c r="H41" s="425" t="s">
        <v>496</v>
      </c>
      <c r="I41" s="425" t="s">
        <v>891</v>
      </c>
      <c r="J41" s="480"/>
      <c r="K41" s="488" t="e">
        <f t="shared" si="1"/>
        <v>#VALUE!</v>
      </c>
    </row>
    <row r="42" spans="1:13" ht="121.5" customHeight="1" x14ac:dyDescent="0.25">
      <c r="A42" s="483" t="s">
        <v>145</v>
      </c>
      <c r="B42" s="484" t="s">
        <v>248</v>
      </c>
      <c r="C42" s="485" t="s">
        <v>543</v>
      </c>
      <c r="D42" s="703" t="s">
        <v>306</v>
      </c>
      <c r="E42" s="703" t="s">
        <v>308</v>
      </c>
      <c r="F42" s="653" t="s">
        <v>734</v>
      </c>
      <c r="G42" s="487">
        <v>4836.8999999999996</v>
      </c>
      <c r="H42" s="495" t="s">
        <v>497</v>
      </c>
      <c r="I42" s="495" t="s">
        <v>619</v>
      </c>
      <c r="J42" s="480"/>
      <c r="K42" s="488" t="e">
        <f t="shared" si="1"/>
        <v>#VALUE!</v>
      </c>
      <c r="L42" s="470" t="s">
        <v>24</v>
      </c>
    </row>
    <row r="43" spans="1:13" ht="83.25" customHeight="1" x14ac:dyDescent="0.25">
      <c r="A43" s="483" t="s">
        <v>146</v>
      </c>
      <c r="B43" s="484" t="s">
        <v>249</v>
      </c>
      <c r="C43" s="490" t="s">
        <v>631</v>
      </c>
      <c r="D43" s="703" t="s">
        <v>306</v>
      </c>
      <c r="E43" s="703" t="s">
        <v>308</v>
      </c>
      <c r="F43" s="653" t="s">
        <v>729</v>
      </c>
      <c r="G43" s="487">
        <v>78730.3</v>
      </c>
      <c r="H43" s="425" t="s">
        <v>498</v>
      </c>
      <c r="I43" s="425" t="s">
        <v>851</v>
      </c>
      <c r="J43" s="480"/>
      <c r="K43" s="488" t="e">
        <f t="shared" si="1"/>
        <v>#VALUE!</v>
      </c>
    </row>
    <row r="44" spans="1:13" ht="111" customHeight="1" x14ac:dyDescent="0.25">
      <c r="A44" s="483" t="s">
        <v>147</v>
      </c>
      <c r="B44" s="484" t="s">
        <v>250</v>
      </c>
      <c r="C44" s="485" t="s">
        <v>544</v>
      </c>
      <c r="D44" s="703" t="s">
        <v>307</v>
      </c>
      <c r="E44" s="703" t="s">
        <v>307</v>
      </c>
      <c r="F44" s="653" t="s">
        <v>752</v>
      </c>
      <c r="G44" s="487">
        <f>финансир!K43+финансир!L43</f>
        <v>0</v>
      </c>
      <c r="H44" s="491" t="s">
        <v>90</v>
      </c>
      <c r="I44" s="493" t="s">
        <v>601</v>
      </c>
      <c r="J44" s="709"/>
      <c r="K44" s="488" t="e">
        <f t="shared" si="1"/>
        <v>#VALUE!</v>
      </c>
    </row>
    <row r="45" spans="1:13" ht="100.5" customHeight="1" x14ac:dyDescent="0.25">
      <c r="A45" s="483" t="s">
        <v>148</v>
      </c>
      <c r="B45" s="484" t="s">
        <v>251</v>
      </c>
      <c r="C45" s="490" t="s">
        <v>631</v>
      </c>
      <c r="D45" s="703" t="s">
        <v>306</v>
      </c>
      <c r="E45" s="703" t="s">
        <v>308</v>
      </c>
      <c r="F45" s="653" t="s">
        <v>735</v>
      </c>
      <c r="G45" s="487">
        <v>988</v>
      </c>
      <c r="H45" s="425" t="s">
        <v>499</v>
      </c>
      <c r="I45" s="425" t="s">
        <v>852</v>
      </c>
      <c r="J45" s="480"/>
      <c r="K45" s="488" t="e">
        <f t="shared" si="1"/>
        <v>#VALUE!</v>
      </c>
    </row>
    <row r="46" spans="1:13" ht="47.25" hidden="1" customHeight="1" x14ac:dyDescent="0.25">
      <c r="A46" s="483" t="s">
        <v>149</v>
      </c>
      <c r="B46" s="484" t="s">
        <v>345</v>
      </c>
      <c r="C46" s="490" t="s">
        <v>560</v>
      </c>
      <c r="D46" s="703"/>
      <c r="E46" s="703"/>
      <c r="F46" s="653" t="s">
        <v>726</v>
      </c>
      <c r="G46" s="487"/>
      <c r="H46" s="703"/>
      <c r="I46" s="425"/>
      <c r="J46" s="425"/>
      <c r="K46" s="488" t="e">
        <f t="shared" si="1"/>
        <v>#VALUE!</v>
      </c>
    </row>
    <row r="47" spans="1:13" ht="90.75" customHeight="1" x14ac:dyDescent="0.25">
      <c r="A47" s="483" t="s">
        <v>149</v>
      </c>
      <c r="B47" s="484" t="s">
        <v>73</v>
      </c>
      <c r="C47" s="490" t="s">
        <v>631</v>
      </c>
      <c r="D47" s="703" t="s">
        <v>306</v>
      </c>
      <c r="E47" s="703" t="s">
        <v>307</v>
      </c>
      <c r="F47" s="653" t="s">
        <v>744</v>
      </c>
      <c r="G47" s="487">
        <v>120.6</v>
      </c>
      <c r="H47" s="425" t="s">
        <v>500</v>
      </c>
      <c r="I47" s="425" t="s">
        <v>853</v>
      </c>
      <c r="J47" s="496"/>
      <c r="K47" s="488" t="e">
        <f t="shared" si="1"/>
        <v>#VALUE!</v>
      </c>
    </row>
    <row r="48" spans="1:13" ht="109.5" customHeight="1" x14ac:dyDescent="0.25">
      <c r="A48" s="483" t="s">
        <v>150</v>
      </c>
      <c r="B48" s="484" t="s">
        <v>74</v>
      </c>
      <c r="C48" s="485" t="s">
        <v>543</v>
      </c>
      <c r="D48" s="703" t="s">
        <v>306</v>
      </c>
      <c r="E48" s="703" t="s">
        <v>309</v>
      </c>
      <c r="F48" s="653" t="s">
        <v>745</v>
      </c>
      <c r="G48" s="487">
        <v>1147</v>
      </c>
      <c r="H48" s="425" t="s">
        <v>501</v>
      </c>
      <c r="I48" s="493" t="s">
        <v>865</v>
      </c>
      <c r="J48" s="480"/>
      <c r="K48" s="488" t="e">
        <f t="shared" si="1"/>
        <v>#VALUE!</v>
      </c>
    </row>
    <row r="49" spans="1:12" ht="72.75" customHeight="1" x14ac:dyDescent="0.25">
      <c r="A49" s="483" t="s">
        <v>151</v>
      </c>
      <c r="B49" s="484" t="s">
        <v>253</v>
      </c>
      <c r="C49" s="490" t="s">
        <v>631</v>
      </c>
      <c r="D49" s="703" t="s">
        <v>306</v>
      </c>
      <c r="E49" s="703" t="s">
        <v>307</v>
      </c>
      <c r="F49" s="653" t="s">
        <v>746</v>
      </c>
      <c r="G49" s="487">
        <v>5010</v>
      </c>
      <c r="H49" s="425" t="s">
        <v>502</v>
      </c>
      <c r="I49" s="425" t="s">
        <v>854</v>
      </c>
      <c r="J49" s="480"/>
      <c r="K49" s="488" t="e">
        <f t="shared" si="1"/>
        <v>#VALUE!</v>
      </c>
    </row>
    <row r="50" spans="1:12" ht="83.25" customHeight="1" x14ac:dyDescent="0.25">
      <c r="A50" s="483" t="s">
        <v>152</v>
      </c>
      <c r="B50" s="484" t="s">
        <v>75</v>
      </c>
      <c r="C50" s="490" t="s">
        <v>631</v>
      </c>
      <c r="D50" s="703" t="s">
        <v>307</v>
      </c>
      <c r="E50" s="703" t="s">
        <v>307</v>
      </c>
      <c r="F50" s="653" t="s">
        <v>753</v>
      </c>
      <c r="G50" s="487">
        <f>финансир!K49+финансир!L49</f>
        <v>0</v>
      </c>
      <c r="H50" s="425" t="s">
        <v>976</v>
      </c>
      <c r="I50" s="425" t="s">
        <v>862</v>
      </c>
      <c r="J50" s="709"/>
      <c r="K50" s="488" t="e">
        <f t="shared" si="1"/>
        <v>#VALUE!</v>
      </c>
    </row>
    <row r="51" spans="1:12" ht="109.5" customHeight="1" x14ac:dyDescent="0.25">
      <c r="A51" s="483" t="s">
        <v>153</v>
      </c>
      <c r="B51" s="705" t="s">
        <v>169</v>
      </c>
      <c r="C51" s="485" t="s">
        <v>543</v>
      </c>
      <c r="D51" s="703" t="s">
        <v>306</v>
      </c>
      <c r="E51" s="703" t="s">
        <v>307</v>
      </c>
      <c r="F51" s="653" t="s">
        <v>748</v>
      </c>
      <c r="G51" s="487">
        <v>9714.7000000000007</v>
      </c>
      <c r="H51" s="425" t="s">
        <v>503</v>
      </c>
      <c r="I51" s="425" t="s">
        <v>872</v>
      </c>
      <c r="J51" s="709"/>
      <c r="K51" s="488" t="e">
        <f t="shared" si="1"/>
        <v>#VALUE!</v>
      </c>
    </row>
    <row r="52" spans="1:12" ht="133.5" customHeight="1" x14ac:dyDescent="0.25">
      <c r="A52" s="483" t="s">
        <v>154</v>
      </c>
      <c r="B52" s="705" t="s">
        <v>349</v>
      </c>
      <c r="C52" s="485" t="s">
        <v>543</v>
      </c>
      <c r="D52" s="703" t="s">
        <v>306</v>
      </c>
      <c r="E52" s="703" t="s">
        <v>307</v>
      </c>
      <c r="F52" s="653" t="s">
        <v>736</v>
      </c>
      <c r="G52" s="487">
        <v>64</v>
      </c>
      <c r="H52" s="425" t="s">
        <v>504</v>
      </c>
      <c r="I52" s="425" t="s">
        <v>887</v>
      </c>
      <c r="J52" s="709"/>
      <c r="K52" s="488" t="e">
        <f t="shared" si="1"/>
        <v>#VALUE!</v>
      </c>
    </row>
    <row r="53" spans="1:12" ht="110.25" customHeight="1" x14ac:dyDescent="0.25">
      <c r="A53" s="483" t="s">
        <v>155</v>
      </c>
      <c r="B53" s="484" t="s">
        <v>340</v>
      </c>
      <c r="C53" s="485" t="s">
        <v>543</v>
      </c>
      <c r="D53" s="703" t="s">
        <v>308</v>
      </c>
      <c r="E53" s="703" t="s">
        <v>307</v>
      </c>
      <c r="F53" s="653" t="s">
        <v>737</v>
      </c>
      <c r="G53" s="487">
        <v>12225.7</v>
      </c>
      <c r="H53" s="495" t="s">
        <v>977</v>
      </c>
      <c r="I53" s="495" t="s">
        <v>870</v>
      </c>
      <c r="J53" s="709"/>
      <c r="K53" s="488" t="e">
        <f t="shared" si="1"/>
        <v>#VALUE!</v>
      </c>
    </row>
    <row r="54" spans="1:12" ht="111" customHeight="1" x14ac:dyDescent="0.25">
      <c r="A54" s="483" t="s">
        <v>156</v>
      </c>
      <c r="B54" s="484" t="str">
        <f>финансир!C53</f>
        <v>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
      <c r="C54" s="485" t="s">
        <v>543</v>
      </c>
      <c r="D54" s="703" t="s">
        <v>308</v>
      </c>
      <c r="E54" s="703" t="s">
        <v>307</v>
      </c>
      <c r="F54" s="653" t="s">
        <v>739</v>
      </c>
      <c r="G54" s="487">
        <v>30504</v>
      </c>
      <c r="H54" s="495" t="s">
        <v>977</v>
      </c>
      <c r="I54" s="495" t="s">
        <v>871</v>
      </c>
      <c r="J54" s="709"/>
      <c r="K54" s="488" t="e">
        <f t="shared" si="1"/>
        <v>#VALUE!</v>
      </c>
    </row>
    <row r="55" spans="1:12" ht="84" customHeight="1" x14ac:dyDescent="0.25">
      <c r="A55" s="483" t="s">
        <v>157</v>
      </c>
      <c r="B55" s="484" t="s">
        <v>77</v>
      </c>
      <c r="C55" s="490" t="s">
        <v>631</v>
      </c>
      <c r="D55" s="703" t="s">
        <v>306</v>
      </c>
      <c r="E55" s="703" t="s">
        <v>307</v>
      </c>
      <c r="F55" s="653" t="s">
        <v>740</v>
      </c>
      <c r="G55" s="487">
        <v>114289.5</v>
      </c>
      <c r="H55" s="425" t="s">
        <v>505</v>
      </c>
      <c r="I55" s="425" t="s">
        <v>873</v>
      </c>
      <c r="J55" s="480"/>
      <c r="K55" s="488" t="e">
        <f t="shared" si="1"/>
        <v>#VALUE!</v>
      </c>
    </row>
    <row r="56" spans="1:12" ht="75" customHeight="1" x14ac:dyDescent="0.25">
      <c r="A56" s="483" t="s">
        <v>158</v>
      </c>
      <c r="B56" s="484" t="s">
        <v>254</v>
      </c>
      <c r="C56" s="490" t="s">
        <v>631</v>
      </c>
      <c r="D56" s="703" t="s">
        <v>306</v>
      </c>
      <c r="E56" s="703" t="s">
        <v>307</v>
      </c>
      <c r="F56" s="653" t="s">
        <v>741</v>
      </c>
      <c r="G56" s="487">
        <v>221.6</v>
      </c>
      <c r="H56" s="425" t="s">
        <v>506</v>
      </c>
      <c r="I56" s="425" t="s">
        <v>874</v>
      </c>
      <c r="J56" s="480"/>
      <c r="K56" s="488" t="e">
        <f t="shared" si="1"/>
        <v>#VALUE!</v>
      </c>
    </row>
    <row r="57" spans="1:12" ht="78" customHeight="1" x14ac:dyDescent="0.25">
      <c r="A57" s="483" t="s">
        <v>159</v>
      </c>
      <c r="B57" s="484" t="s">
        <v>255</v>
      </c>
      <c r="C57" s="490" t="s">
        <v>631</v>
      </c>
      <c r="D57" s="703" t="s">
        <v>306</v>
      </c>
      <c r="E57" s="703" t="s">
        <v>307</v>
      </c>
      <c r="F57" s="653" t="s">
        <v>742</v>
      </c>
      <c r="G57" s="487">
        <v>882140.6</v>
      </c>
      <c r="H57" s="425" t="s">
        <v>255</v>
      </c>
      <c r="I57" s="425" t="s">
        <v>875</v>
      </c>
      <c r="J57" s="480"/>
      <c r="K57" s="488" t="e">
        <f t="shared" si="1"/>
        <v>#VALUE!</v>
      </c>
    </row>
    <row r="58" spans="1:12" ht="75" customHeight="1" x14ac:dyDescent="0.25">
      <c r="A58" s="483" t="s">
        <v>170</v>
      </c>
      <c r="B58" s="484" t="s">
        <v>160</v>
      </c>
      <c r="C58" s="490" t="s">
        <v>631</v>
      </c>
      <c r="D58" s="703" t="s">
        <v>306</v>
      </c>
      <c r="E58" s="703" t="s">
        <v>307</v>
      </c>
      <c r="F58" s="653" t="s">
        <v>738</v>
      </c>
      <c r="G58" s="487">
        <v>28919</v>
      </c>
      <c r="H58" s="425" t="s">
        <v>507</v>
      </c>
      <c r="I58" s="425" t="s">
        <v>876</v>
      </c>
      <c r="J58" s="480"/>
      <c r="K58" s="488" t="e">
        <f t="shared" si="1"/>
        <v>#VALUE!</v>
      </c>
    </row>
    <row r="59" spans="1:12" ht="79.5" customHeight="1" x14ac:dyDescent="0.25">
      <c r="A59" s="483" t="s">
        <v>43</v>
      </c>
      <c r="B59" s="484" t="s">
        <v>256</v>
      </c>
      <c r="C59" s="490" t="s">
        <v>631</v>
      </c>
      <c r="D59" s="703" t="s">
        <v>306</v>
      </c>
      <c r="E59" s="703" t="s">
        <v>307</v>
      </c>
      <c r="F59" s="653" t="s">
        <v>743</v>
      </c>
      <c r="G59" s="487">
        <v>345.9</v>
      </c>
      <c r="H59" s="425" t="s">
        <v>978</v>
      </c>
      <c r="I59" s="493" t="s">
        <v>869</v>
      </c>
      <c r="J59" s="480"/>
      <c r="K59" s="488" t="e">
        <f t="shared" si="1"/>
        <v>#VALUE!</v>
      </c>
    </row>
    <row r="60" spans="1:12" ht="33.75" customHeight="1" x14ac:dyDescent="0.25">
      <c r="A60" s="497" t="s">
        <v>161</v>
      </c>
      <c r="B60" s="498" t="s">
        <v>162</v>
      </c>
      <c r="C60" s="499"/>
      <c r="D60" s="710"/>
      <c r="E60" s="710"/>
      <c r="F60" s="561" t="s">
        <v>754</v>
      </c>
      <c r="G60" s="500">
        <f>G61+G62</f>
        <v>25802</v>
      </c>
      <c r="H60" s="501"/>
      <c r="I60" s="502"/>
      <c r="J60" s="480"/>
      <c r="K60" s="488" t="e">
        <f>G60/F60</f>
        <v>#VALUE!</v>
      </c>
    </row>
    <row r="61" spans="1:12" ht="264.75" customHeight="1" x14ac:dyDescent="0.25">
      <c r="A61" s="483" t="s">
        <v>80</v>
      </c>
      <c r="B61" s="705" t="s">
        <v>300</v>
      </c>
      <c r="C61" s="485" t="s">
        <v>544</v>
      </c>
      <c r="D61" s="703" t="s">
        <v>306</v>
      </c>
      <c r="E61" s="703" t="s">
        <v>307</v>
      </c>
      <c r="F61" s="653" t="s">
        <v>755</v>
      </c>
      <c r="G61" s="487">
        <v>25420</v>
      </c>
      <c r="H61" s="493" t="s">
        <v>508</v>
      </c>
      <c r="I61" s="974" t="s">
        <v>888</v>
      </c>
      <c r="J61" s="480"/>
      <c r="K61" s="488" t="e">
        <f t="shared" si="1"/>
        <v>#VALUE!</v>
      </c>
    </row>
    <row r="62" spans="1:12" ht="186.75" customHeight="1" x14ac:dyDescent="0.25">
      <c r="A62" s="483" t="s">
        <v>81</v>
      </c>
      <c r="B62" s="705" t="s">
        <v>338</v>
      </c>
      <c r="C62" s="503" t="s">
        <v>546</v>
      </c>
      <c r="D62" s="703" t="s">
        <v>306</v>
      </c>
      <c r="E62" s="703" t="s">
        <v>306</v>
      </c>
      <c r="F62" s="653" t="s">
        <v>756</v>
      </c>
      <c r="G62" s="487">
        <v>382</v>
      </c>
      <c r="H62" s="493" t="s">
        <v>979</v>
      </c>
      <c r="I62" s="971" t="s">
        <v>895</v>
      </c>
      <c r="J62" s="480"/>
      <c r="K62" s="488" t="e">
        <f t="shared" si="1"/>
        <v>#VALUE!</v>
      </c>
      <c r="L62" s="1110"/>
    </row>
    <row r="63" spans="1:12" ht="42.75" customHeight="1" x14ac:dyDescent="0.25">
      <c r="A63" s="497" t="s">
        <v>111</v>
      </c>
      <c r="B63" s="498" t="s">
        <v>163</v>
      </c>
      <c r="C63" s="491"/>
      <c r="D63" s="480"/>
      <c r="E63" s="480"/>
      <c r="F63" s="561" t="s">
        <v>757</v>
      </c>
      <c r="G63" s="500">
        <f>G64+G65+G66</f>
        <v>0</v>
      </c>
      <c r="H63" s="475" t="s">
        <v>166</v>
      </c>
      <c r="I63" s="703" t="s">
        <v>166</v>
      </c>
      <c r="J63" s="480"/>
      <c r="K63" s="488" t="e">
        <f t="shared" si="1"/>
        <v>#VALUE!</v>
      </c>
      <c r="L63" s="1111"/>
    </row>
    <row r="64" spans="1:12" ht="151.5" hidden="1" customHeight="1" x14ac:dyDescent="0.25">
      <c r="A64" s="504" t="s">
        <v>93</v>
      </c>
      <c r="B64" s="505" t="s">
        <v>302</v>
      </c>
      <c r="C64" s="506" t="s">
        <v>332</v>
      </c>
      <c r="D64" s="703" t="s">
        <v>306</v>
      </c>
      <c r="E64" s="703" t="s">
        <v>306</v>
      </c>
      <c r="F64" s="653"/>
      <c r="G64" s="507">
        <f>финансир!K63+финансир!L63</f>
        <v>0</v>
      </c>
      <c r="H64" s="425" t="s">
        <v>28</v>
      </c>
      <c r="I64" s="437" t="s">
        <v>25</v>
      </c>
      <c r="J64" s="437" t="s">
        <v>26</v>
      </c>
      <c r="K64" s="488" t="e">
        <f t="shared" si="1"/>
        <v>#DIV/0!</v>
      </c>
      <c r="L64" s="1111"/>
    </row>
    <row r="65" spans="1:12" ht="204" customHeight="1" x14ac:dyDescent="0.25">
      <c r="A65" s="1113" t="s">
        <v>100</v>
      </c>
      <c r="B65" s="1117" t="s">
        <v>303</v>
      </c>
      <c r="C65" s="503" t="s">
        <v>548</v>
      </c>
      <c r="D65" s="475" t="s">
        <v>309</v>
      </c>
      <c r="E65" s="475" t="s">
        <v>309</v>
      </c>
      <c r="F65" s="653" t="s">
        <v>758</v>
      </c>
      <c r="G65" s="507">
        <f>финансир!K64+финансир!L64</f>
        <v>0</v>
      </c>
      <c r="H65" s="491" t="s">
        <v>90</v>
      </c>
      <c r="I65" s="1096" t="s">
        <v>600</v>
      </c>
      <c r="J65" s="1118"/>
      <c r="K65" s="488" t="e">
        <f t="shared" si="1"/>
        <v>#VALUE!</v>
      </c>
      <c r="L65" s="1112"/>
    </row>
    <row r="66" spans="1:12" ht="109.5" customHeight="1" x14ac:dyDescent="0.25">
      <c r="A66" s="1113"/>
      <c r="B66" s="1117"/>
      <c r="C66" s="508" t="s">
        <v>549</v>
      </c>
      <c r="D66" s="703" t="s">
        <v>307</v>
      </c>
      <c r="E66" s="703" t="s">
        <v>307</v>
      </c>
      <c r="F66" s="653" t="s">
        <v>759</v>
      </c>
      <c r="G66" s="507">
        <f>финансир!K64+финансир!L64</f>
        <v>0</v>
      </c>
      <c r="H66" s="491" t="s">
        <v>90</v>
      </c>
      <c r="I66" s="1097"/>
      <c r="J66" s="1119"/>
      <c r="K66" s="488" t="e">
        <f t="shared" si="1"/>
        <v>#VALUE!</v>
      </c>
    </row>
    <row r="67" spans="1:12" ht="27" customHeight="1" x14ac:dyDescent="0.25">
      <c r="A67" s="1099" t="s">
        <v>550</v>
      </c>
      <c r="B67" s="1099"/>
      <c r="C67" s="491"/>
      <c r="D67" s="510"/>
      <c r="E67" s="511"/>
      <c r="F67" s="653"/>
      <c r="G67" s="487"/>
      <c r="H67" s="493"/>
      <c r="I67" s="512"/>
      <c r="J67" s="480"/>
      <c r="K67" s="488" t="e">
        <f t="shared" si="1"/>
        <v>#DIV/0!</v>
      </c>
    </row>
    <row r="68" spans="1:12" ht="123.75" customHeight="1" x14ac:dyDescent="0.25">
      <c r="A68" s="494"/>
      <c r="B68" s="705" t="str">
        <f>'Целевые индикаторы '!B8</f>
        <v>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v>
      </c>
      <c r="C68" s="485" t="s">
        <v>551</v>
      </c>
      <c r="D68" s="510"/>
      <c r="E68" s="489"/>
      <c r="F68" s="562" t="s">
        <v>113</v>
      </c>
      <c r="G68" s="513" t="s">
        <v>113</v>
      </c>
      <c r="H68" s="514">
        <f>'Целевые индикаторы '!D8</f>
        <v>3.5</v>
      </c>
      <c r="I68" s="515">
        <f>'Целевые индикаторы '!E8</f>
        <v>3.5</v>
      </c>
      <c r="J68" s="516" t="str">
        <f>'Целевые индикаторы '!G8</f>
        <v xml:space="preserve">За 2019 год значение целевого индикатора выполнено. </v>
      </c>
      <c r="K68" s="488" t="e">
        <f t="shared" si="1"/>
        <v>#VALUE!</v>
      </c>
    </row>
    <row r="69" spans="1:12" ht="106.5" customHeight="1" x14ac:dyDescent="0.25">
      <c r="A69" s="494"/>
      <c r="B69" s="705" t="str">
        <f>'Целевые индикаторы '!B9</f>
        <v>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v>
      </c>
      <c r="C69" s="485" t="s">
        <v>551</v>
      </c>
      <c r="D69" s="510"/>
      <c r="E69" s="489"/>
      <c r="F69" s="562" t="s">
        <v>113</v>
      </c>
      <c r="G69" s="513" t="s">
        <v>113</v>
      </c>
      <c r="H69" s="437">
        <f>'Целевые индикаторы '!D9</f>
        <v>0.35</v>
      </c>
      <c r="I69" s="582">
        <f>'Целевые индикаторы '!E9</f>
        <v>0.35</v>
      </c>
      <c r="J69" s="516" t="str">
        <f>'Целевые индикаторы '!G9</f>
        <v xml:space="preserve">За 2019 год значение целевого индикатора выполнено. </v>
      </c>
      <c r="K69" s="488" t="e">
        <f t="shared" si="1"/>
        <v>#VALUE!</v>
      </c>
    </row>
    <row r="70" spans="1:12" ht="114.75" customHeight="1" x14ac:dyDescent="0.25">
      <c r="A70" s="494"/>
      <c r="B70" s="706" t="str">
        <f>'Целевые индикаторы '!B11</f>
        <v>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v>
      </c>
      <c r="C70" s="485" t="s">
        <v>552</v>
      </c>
      <c r="D70" s="510"/>
      <c r="E70" s="489"/>
      <c r="F70" s="562" t="s">
        <v>113</v>
      </c>
      <c r="G70" s="513" t="s">
        <v>113</v>
      </c>
      <c r="H70" s="517">
        <f>'Целевые индикаторы '!D11</f>
        <v>8</v>
      </c>
      <c r="I70" s="515">
        <f>'Целевые индикаторы '!E11</f>
        <v>17.600000000000001</v>
      </c>
      <c r="J70" s="518" t="str">
        <f>'Целевые индикаторы '!G11</f>
        <v>За счёт увеличения количества организаций, оказывающих услуги в области социального обслуживания населения целевой индикатор перевыполнен</v>
      </c>
      <c r="K70" s="488" t="e">
        <f t="shared" si="1"/>
        <v>#VALUE!</v>
      </c>
      <c r="L70" s="519">
        <v>449578</v>
      </c>
    </row>
    <row r="71" spans="1:12" ht="159" customHeight="1" x14ac:dyDescent="0.25">
      <c r="A71" s="494"/>
      <c r="B71" s="706" t="str">
        <f>'Целевые индикаторы '!B10</f>
        <v>Удельный вес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определенного места жительства и занятий</v>
      </c>
      <c r="C71" s="508" t="s">
        <v>549</v>
      </c>
      <c r="D71" s="510"/>
      <c r="E71" s="489"/>
      <c r="F71" s="562" t="s">
        <v>113</v>
      </c>
      <c r="G71" s="513" t="s">
        <v>113</v>
      </c>
      <c r="H71" s="517">
        <f>'Целевые индикаторы '!D10</f>
        <v>0</v>
      </c>
      <c r="I71" s="515">
        <f>'Целевые индикаторы '!E10</f>
        <v>0</v>
      </c>
      <c r="J71" s="518" t="str">
        <f>'Целевые индикаторы '!G10</f>
        <v>Данный индикатор исключён постановленнием Правительства Ульяновской области от 16.05.2019 № 9/207-П</v>
      </c>
      <c r="K71" s="488"/>
      <c r="L71" s="519"/>
    </row>
    <row r="72" spans="1:12" ht="15.75" x14ac:dyDescent="0.25">
      <c r="A72" s="520">
        <v>2</v>
      </c>
      <c r="B72" s="521" t="s">
        <v>110</v>
      </c>
      <c r="C72" s="522"/>
      <c r="D72" s="523"/>
      <c r="E72" s="523"/>
      <c r="F72" s="656" t="s">
        <v>760</v>
      </c>
      <c r="G72" s="975">
        <f>G73+G99</f>
        <v>3432452.4500199994</v>
      </c>
      <c r="H72" s="524"/>
      <c r="I72" s="525"/>
      <c r="J72" s="526"/>
      <c r="K72" s="488" t="e">
        <f t="shared" si="1"/>
        <v>#VALUE!</v>
      </c>
    </row>
    <row r="73" spans="1:12" ht="35.25" customHeight="1" x14ac:dyDescent="0.25">
      <c r="A73" s="527" t="s">
        <v>164</v>
      </c>
      <c r="B73" s="528" t="s">
        <v>125</v>
      </c>
      <c r="C73" s="522"/>
      <c r="D73" s="523"/>
      <c r="E73" s="523"/>
      <c r="F73" s="656" t="s">
        <v>761</v>
      </c>
      <c r="G73" s="975">
        <f>G74+G75+G76+G77+G78+G79+G80+G81+G82+G83+G84+G85+G86+G87+G88+G89+G90+G91+G92+G93+G94+G95+G96+G97+G98</f>
        <v>2271653.0500199995</v>
      </c>
      <c r="H73" s="657">
        <f>2271653.05002-G73</f>
        <v>0</v>
      </c>
      <c r="I73" s="525"/>
      <c r="J73" s="526"/>
      <c r="K73" s="488" t="e">
        <f t="shared" si="1"/>
        <v>#VALUE!</v>
      </c>
      <c r="L73" s="482">
        <f>G72-финансир!L94-финансир!K94</f>
        <v>3410444.7340199994</v>
      </c>
    </row>
    <row r="74" spans="1:12" ht="74.25" customHeight="1" x14ac:dyDescent="0.25">
      <c r="A74" s="483" t="s">
        <v>218</v>
      </c>
      <c r="B74" s="484" t="s">
        <v>257</v>
      </c>
      <c r="C74" s="490" t="s">
        <v>631</v>
      </c>
      <c r="D74" s="703" t="s">
        <v>306</v>
      </c>
      <c r="E74" s="703" t="s">
        <v>307</v>
      </c>
      <c r="F74" s="653" t="s">
        <v>762</v>
      </c>
      <c r="G74" s="487">
        <v>310410</v>
      </c>
      <c r="H74" s="495" t="s">
        <v>509</v>
      </c>
      <c r="I74" s="425" t="s">
        <v>855</v>
      </c>
      <c r="J74" s="480"/>
      <c r="K74" s="488" t="e">
        <f t="shared" si="1"/>
        <v>#VALUE!</v>
      </c>
    </row>
    <row r="75" spans="1:12" ht="136.5" customHeight="1" x14ac:dyDescent="0.25">
      <c r="A75" s="483" t="s">
        <v>219</v>
      </c>
      <c r="B75" s="484" t="s">
        <v>258</v>
      </c>
      <c r="C75" s="529" t="s">
        <v>553</v>
      </c>
      <c r="D75" s="703" t="s">
        <v>306</v>
      </c>
      <c r="E75" s="703" t="s">
        <v>309</v>
      </c>
      <c r="F75" s="653" t="s">
        <v>763</v>
      </c>
      <c r="G75" s="487">
        <v>3900</v>
      </c>
      <c r="H75" s="425" t="s">
        <v>510</v>
      </c>
      <c r="I75" s="425" t="s">
        <v>957</v>
      </c>
      <c r="J75" s="437" t="s">
        <v>323</v>
      </c>
      <c r="K75" s="488" t="e">
        <f t="shared" si="1"/>
        <v>#VALUE!</v>
      </c>
    </row>
    <row r="76" spans="1:12" ht="109.5" customHeight="1" x14ac:dyDescent="0.25">
      <c r="A76" s="483" t="s">
        <v>220</v>
      </c>
      <c r="B76" s="484" t="s">
        <v>82</v>
      </c>
      <c r="C76" s="529" t="s">
        <v>553</v>
      </c>
      <c r="D76" s="703" t="s">
        <v>306</v>
      </c>
      <c r="E76" s="703" t="s">
        <v>309</v>
      </c>
      <c r="F76" s="653" t="s">
        <v>764</v>
      </c>
      <c r="G76" s="487">
        <v>2815</v>
      </c>
      <c r="H76" s="495" t="s">
        <v>511</v>
      </c>
      <c r="I76" s="425" t="s">
        <v>958</v>
      </c>
      <c r="J76" s="505" t="s">
        <v>65</v>
      </c>
      <c r="K76" s="488" t="e">
        <f t="shared" si="1"/>
        <v>#VALUE!</v>
      </c>
    </row>
    <row r="77" spans="1:12" ht="121.5" customHeight="1" x14ac:dyDescent="0.25">
      <c r="A77" s="483" t="s">
        <v>221</v>
      </c>
      <c r="B77" s="484" t="s">
        <v>259</v>
      </c>
      <c r="C77" s="529" t="s">
        <v>553</v>
      </c>
      <c r="D77" s="703" t="s">
        <v>306</v>
      </c>
      <c r="E77" s="703" t="s">
        <v>307</v>
      </c>
      <c r="F77" s="653" t="s">
        <v>765</v>
      </c>
      <c r="G77" s="487">
        <v>4000</v>
      </c>
      <c r="H77" s="495" t="s">
        <v>512</v>
      </c>
      <c r="I77" s="425" t="s">
        <v>959</v>
      </c>
      <c r="J77" s="505" t="s">
        <v>8</v>
      </c>
      <c r="K77" s="488" t="e">
        <f t="shared" si="1"/>
        <v>#VALUE!</v>
      </c>
    </row>
    <row r="78" spans="1:12" ht="123" customHeight="1" x14ac:dyDescent="0.25">
      <c r="A78" s="483" t="s">
        <v>222</v>
      </c>
      <c r="B78" s="484" t="s">
        <v>84</v>
      </c>
      <c r="C78" s="529" t="s">
        <v>553</v>
      </c>
      <c r="D78" s="703" t="s">
        <v>306</v>
      </c>
      <c r="E78" s="703" t="s">
        <v>307</v>
      </c>
      <c r="F78" s="653" t="s">
        <v>766</v>
      </c>
      <c r="G78" s="487">
        <f>финансир!K74+финансир!L74</f>
        <v>0</v>
      </c>
      <c r="H78" s="536" t="s">
        <v>90</v>
      </c>
      <c r="I78" s="425" t="s">
        <v>862</v>
      </c>
      <c r="J78" s="494"/>
      <c r="K78" s="488" t="e">
        <f t="shared" si="1"/>
        <v>#VALUE!</v>
      </c>
    </row>
    <row r="79" spans="1:12" ht="108.75" customHeight="1" x14ac:dyDescent="0.25">
      <c r="A79" s="483" t="s">
        <v>78</v>
      </c>
      <c r="B79" s="484" t="s">
        <v>85</v>
      </c>
      <c r="C79" s="529" t="s">
        <v>553</v>
      </c>
      <c r="D79" s="703" t="s">
        <v>308</v>
      </c>
      <c r="E79" s="703" t="s">
        <v>308</v>
      </c>
      <c r="F79" s="653" t="s">
        <v>767</v>
      </c>
      <c r="G79" s="487">
        <v>1131</v>
      </c>
      <c r="H79" s="495" t="s">
        <v>608</v>
      </c>
      <c r="I79" s="425" t="s">
        <v>960</v>
      </c>
      <c r="J79" s="505" t="s">
        <v>7</v>
      </c>
      <c r="K79" s="488" t="e">
        <f t="shared" si="1"/>
        <v>#VALUE!</v>
      </c>
    </row>
    <row r="80" spans="1:12" ht="72.75" customHeight="1" x14ac:dyDescent="0.25">
      <c r="A80" s="483" t="s">
        <v>79</v>
      </c>
      <c r="B80" s="484" t="s">
        <v>262</v>
      </c>
      <c r="C80" s="490" t="s">
        <v>631</v>
      </c>
      <c r="D80" s="703" t="s">
        <v>306</v>
      </c>
      <c r="E80" s="703" t="s">
        <v>309</v>
      </c>
      <c r="F80" s="653" t="s">
        <v>768</v>
      </c>
      <c r="G80" s="487">
        <v>163395</v>
      </c>
      <c r="H80" s="495" t="s">
        <v>262</v>
      </c>
      <c r="I80" s="425" t="s">
        <v>856</v>
      </c>
      <c r="J80" s="480"/>
      <c r="K80" s="488" t="e">
        <f>G80/F80</f>
        <v>#VALUE!</v>
      </c>
    </row>
    <row r="81" spans="1:12" ht="152.25" customHeight="1" x14ac:dyDescent="0.25">
      <c r="A81" s="530" t="s">
        <v>123</v>
      </c>
      <c r="B81" s="531" t="s">
        <v>14</v>
      </c>
      <c r="C81" s="490" t="s">
        <v>631</v>
      </c>
      <c r="D81" s="703" t="s">
        <v>306</v>
      </c>
      <c r="E81" s="703" t="s">
        <v>307</v>
      </c>
      <c r="F81" s="653" t="s">
        <v>769</v>
      </c>
      <c r="G81" s="487">
        <v>375</v>
      </c>
      <c r="H81" s="495" t="s">
        <v>609</v>
      </c>
      <c r="I81" s="425" t="s">
        <v>857</v>
      </c>
      <c r="J81" s="480"/>
      <c r="K81" s="488" t="e">
        <f>G81/F81</f>
        <v>#VALUE!</v>
      </c>
    </row>
    <row r="82" spans="1:12" ht="144" customHeight="1" x14ac:dyDescent="0.25">
      <c r="A82" s="530" t="s">
        <v>301</v>
      </c>
      <c r="B82" s="531" t="s">
        <v>264</v>
      </c>
      <c r="C82" s="490" t="s">
        <v>631</v>
      </c>
      <c r="D82" s="703" t="s">
        <v>306</v>
      </c>
      <c r="E82" s="703" t="s">
        <v>309</v>
      </c>
      <c r="F82" s="653" t="s">
        <v>770</v>
      </c>
      <c r="G82" s="487">
        <v>345280</v>
      </c>
      <c r="H82" s="495" t="s">
        <v>513</v>
      </c>
      <c r="I82" s="425" t="s">
        <v>833</v>
      </c>
      <c r="J82" s="480"/>
      <c r="K82" s="488" t="e">
        <f t="shared" si="1"/>
        <v>#VALUE!</v>
      </c>
    </row>
    <row r="83" spans="1:12" ht="131.25" customHeight="1" x14ac:dyDescent="0.25">
      <c r="A83" s="530" t="s">
        <v>304</v>
      </c>
      <c r="B83" s="531" t="s">
        <v>265</v>
      </c>
      <c r="C83" s="529" t="s">
        <v>553</v>
      </c>
      <c r="D83" s="703" t="s">
        <v>307</v>
      </c>
      <c r="E83" s="703" t="s">
        <v>307</v>
      </c>
      <c r="F83" s="653" t="s">
        <v>771</v>
      </c>
      <c r="G83" s="487">
        <f>финансир!K79+финансир!L79</f>
        <v>300</v>
      </c>
      <c r="H83" s="495" t="s">
        <v>980</v>
      </c>
      <c r="I83" s="495" t="s">
        <v>602</v>
      </c>
      <c r="J83" s="709"/>
      <c r="K83" s="488" t="e">
        <f t="shared" si="1"/>
        <v>#VALUE!</v>
      </c>
    </row>
    <row r="84" spans="1:12" ht="78.75" customHeight="1" x14ac:dyDescent="0.25">
      <c r="A84" s="530" t="s">
        <v>66</v>
      </c>
      <c r="B84" s="531" t="s">
        <v>86</v>
      </c>
      <c r="C84" s="490" t="s">
        <v>631</v>
      </c>
      <c r="D84" s="703" t="s">
        <v>306</v>
      </c>
      <c r="E84" s="703" t="s">
        <v>307</v>
      </c>
      <c r="F84" s="653" t="s">
        <v>786</v>
      </c>
      <c r="G84" s="487">
        <v>16134.6</v>
      </c>
      <c r="H84" s="495" t="s">
        <v>515</v>
      </c>
      <c r="I84" s="425" t="s">
        <v>885</v>
      </c>
      <c r="J84" s="480"/>
      <c r="K84" s="488" t="e">
        <f t="shared" si="1"/>
        <v>#VALUE!</v>
      </c>
    </row>
    <row r="85" spans="1:12" ht="195.75" customHeight="1" x14ac:dyDescent="0.25">
      <c r="A85" s="530" t="s">
        <v>127</v>
      </c>
      <c r="B85" s="531" t="s">
        <v>87</v>
      </c>
      <c r="C85" s="529" t="s">
        <v>553</v>
      </c>
      <c r="D85" s="703" t="s">
        <v>306</v>
      </c>
      <c r="E85" s="703" t="s">
        <v>307</v>
      </c>
      <c r="F85" s="653" t="s">
        <v>772</v>
      </c>
      <c r="G85" s="487">
        <v>209.2</v>
      </c>
      <c r="H85" s="495" t="s">
        <v>516</v>
      </c>
      <c r="I85" s="425" t="s">
        <v>858</v>
      </c>
      <c r="J85" s="480"/>
      <c r="K85" s="488" t="e">
        <f t="shared" si="1"/>
        <v>#VALUE!</v>
      </c>
    </row>
    <row r="86" spans="1:12" ht="396.75" customHeight="1" x14ac:dyDescent="0.25">
      <c r="A86" s="530" t="s">
        <v>128</v>
      </c>
      <c r="B86" s="531" t="s">
        <v>266</v>
      </c>
      <c r="C86" s="529" t="s">
        <v>553</v>
      </c>
      <c r="D86" s="703" t="s">
        <v>306</v>
      </c>
      <c r="E86" s="703" t="s">
        <v>307</v>
      </c>
      <c r="F86" s="653" t="s">
        <v>784</v>
      </c>
      <c r="G86" s="487">
        <v>214900</v>
      </c>
      <c r="H86" s="495" t="s">
        <v>517</v>
      </c>
      <c r="I86" s="532" t="s">
        <v>859</v>
      </c>
      <c r="J86" s="532"/>
      <c r="K86" s="488" t="e">
        <f t="shared" ref="K86:K148" si="2">G86/F86</f>
        <v>#VALUE!</v>
      </c>
      <c r="L86" s="533"/>
    </row>
    <row r="87" spans="1:12" ht="86.25" customHeight="1" x14ac:dyDescent="0.25">
      <c r="A87" s="530" t="s">
        <v>129</v>
      </c>
      <c r="B87" s="531" t="s">
        <v>267</v>
      </c>
      <c r="C87" s="490" t="s">
        <v>631</v>
      </c>
      <c r="D87" s="703" t="s">
        <v>306</v>
      </c>
      <c r="E87" s="703" t="s">
        <v>309</v>
      </c>
      <c r="F87" s="653" t="s">
        <v>785</v>
      </c>
      <c r="G87" s="487">
        <v>1760</v>
      </c>
      <c r="H87" s="495" t="s">
        <v>518</v>
      </c>
      <c r="I87" s="425" t="s">
        <v>860</v>
      </c>
      <c r="J87" s="480"/>
      <c r="K87" s="488" t="e">
        <f t="shared" si="2"/>
        <v>#VALUE!</v>
      </c>
    </row>
    <row r="88" spans="1:12" ht="81.75" customHeight="1" x14ac:dyDescent="0.25">
      <c r="A88" s="530" t="s">
        <v>130</v>
      </c>
      <c r="B88" s="531" t="s">
        <v>88</v>
      </c>
      <c r="C88" s="490" t="s">
        <v>631</v>
      </c>
      <c r="D88" s="703" t="s">
        <v>306</v>
      </c>
      <c r="E88" s="703" t="s">
        <v>307</v>
      </c>
      <c r="F88" s="653" t="s">
        <v>773</v>
      </c>
      <c r="G88" s="487">
        <v>1553</v>
      </c>
      <c r="H88" s="534" t="s">
        <v>485</v>
      </c>
      <c r="I88" s="425" t="s">
        <v>861</v>
      </c>
      <c r="J88" s="480"/>
      <c r="K88" s="488" t="e">
        <f t="shared" si="2"/>
        <v>#VALUE!</v>
      </c>
    </row>
    <row r="89" spans="1:12" ht="81" customHeight="1" x14ac:dyDescent="0.25">
      <c r="A89" s="530" t="s">
        <v>131</v>
      </c>
      <c r="B89" s="531" t="s">
        <v>268</v>
      </c>
      <c r="C89" s="490" t="s">
        <v>631</v>
      </c>
      <c r="D89" s="703" t="s">
        <v>306</v>
      </c>
      <c r="E89" s="703" t="s">
        <v>307</v>
      </c>
      <c r="F89" s="653" t="s">
        <v>775</v>
      </c>
      <c r="G89" s="487">
        <v>6278</v>
      </c>
      <c r="H89" s="495" t="s">
        <v>519</v>
      </c>
      <c r="I89" s="425" t="s">
        <v>877</v>
      </c>
      <c r="J89" s="480"/>
      <c r="K89" s="535" t="e">
        <f t="shared" si="2"/>
        <v>#VALUE!</v>
      </c>
    </row>
    <row r="90" spans="1:12" ht="84" customHeight="1" x14ac:dyDescent="0.25">
      <c r="A90" s="530" t="s">
        <v>132</v>
      </c>
      <c r="B90" s="531" t="s">
        <v>269</v>
      </c>
      <c r="C90" s="490" t="s">
        <v>631</v>
      </c>
      <c r="D90" s="703" t="s">
        <v>306</v>
      </c>
      <c r="E90" s="703" t="s">
        <v>307</v>
      </c>
      <c r="F90" s="653" t="s">
        <v>776</v>
      </c>
      <c r="G90" s="487">
        <v>391716.45001999999</v>
      </c>
      <c r="H90" s="495" t="s">
        <v>520</v>
      </c>
      <c r="I90" s="425" t="s">
        <v>878</v>
      </c>
      <c r="J90" s="480"/>
      <c r="K90" s="535" t="e">
        <f t="shared" si="2"/>
        <v>#VALUE!</v>
      </c>
      <c r="L90" s="533"/>
    </row>
    <row r="91" spans="1:12" ht="82.5" customHeight="1" x14ac:dyDescent="0.25">
      <c r="A91" s="530" t="s">
        <v>133</v>
      </c>
      <c r="B91" s="531" t="s">
        <v>270</v>
      </c>
      <c r="C91" s="490" t="s">
        <v>631</v>
      </c>
      <c r="D91" s="703" t="s">
        <v>307</v>
      </c>
      <c r="E91" s="703" t="s">
        <v>307</v>
      </c>
      <c r="F91" s="653" t="s">
        <v>779</v>
      </c>
      <c r="G91" s="487">
        <v>1.7</v>
      </c>
      <c r="H91" s="495" t="s">
        <v>981</v>
      </c>
      <c r="I91" s="493" t="s">
        <v>879</v>
      </c>
      <c r="J91" s="492"/>
      <c r="K91" s="535" t="e">
        <f t="shared" si="2"/>
        <v>#VALUE!</v>
      </c>
    </row>
    <row r="92" spans="1:12" ht="91.5" customHeight="1" x14ac:dyDescent="0.25">
      <c r="A92" s="530" t="s">
        <v>134</v>
      </c>
      <c r="B92" s="531" t="s">
        <v>271</v>
      </c>
      <c r="C92" s="490" t="s">
        <v>631</v>
      </c>
      <c r="D92" s="703" t="s">
        <v>307</v>
      </c>
      <c r="E92" s="703" t="s">
        <v>307</v>
      </c>
      <c r="F92" s="653" t="s">
        <v>778</v>
      </c>
      <c r="G92" s="487">
        <v>0.7</v>
      </c>
      <c r="H92" s="495" t="s">
        <v>982</v>
      </c>
      <c r="I92" s="493" t="s">
        <v>879</v>
      </c>
      <c r="J92" s="492"/>
      <c r="K92" s="535" t="e">
        <f t="shared" si="2"/>
        <v>#VALUE!</v>
      </c>
    </row>
    <row r="93" spans="1:12" ht="79.5" customHeight="1" x14ac:dyDescent="0.25">
      <c r="A93" s="530" t="s">
        <v>135</v>
      </c>
      <c r="B93" s="531" t="s">
        <v>272</v>
      </c>
      <c r="C93" s="490" t="s">
        <v>631</v>
      </c>
      <c r="D93" s="703" t="s">
        <v>306</v>
      </c>
      <c r="E93" s="703" t="s">
        <v>307</v>
      </c>
      <c r="F93" s="653" t="s">
        <v>777</v>
      </c>
      <c r="G93" s="487">
        <v>35005</v>
      </c>
      <c r="H93" s="495" t="s">
        <v>521</v>
      </c>
      <c r="I93" s="493" t="s">
        <v>880</v>
      </c>
      <c r="J93" s="480"/>
      <c r="K93" s="535" t="e">
        <f t="shared" si="2"/>
        <v>#VALUE!</v>
      </c>
    </row>
    <row r="94" spans="1:12" ht="99.75" customHeight="1" x14ac:dyDescent="0.25">
      <c r="A94" s="530" t="s">
        <v>136</v>
      </c>
      <c r="B94" s="531" t="s">
        <v>273</v>
      </c>
      <c r="C94" s="529" t="s">
        <v>553</v>
      </c>
      <c r="D94" s="703" t="s">
        <v>306</v>
      </c>
      <c r="E94" s="703" t="s">
        <v>307</v>
      </c>
      <c r="F94" s="653" t="s">
        <v>774</v>
      </c>
      <c r="G94" s="487">
        <v>9551.1</v>
      </c>
      <c r="H94" s="495" t="s">
        <v>522</v>
      </c>
      <c r="I94" s="425" t="s">
        <v>882</v>
      </c>
      <c r="J94" s="976"/>
      <c r="K94" s="535" t="e">
        <f t="shared" si="2"/>
        <v>#VALUE!</v>
      </c>
    </row>
    <row r="95" spans="1:12" ht="99.75" customHeight="1" x14ac:dyDescent="0.25">
      <c r="A95" s="530" t="s">
        <v>137</v>
      </c>
      <c r="B95" s="531" t="s">
        <v>274</v>
      </c>
      <c r="C95" s="529" t="s">
        <v>553</v>
      </c>
      <c r="D95" s="703" t="s">
        <v>307</v>
      </c>
      <c r="E95" s="703" t="s">
        <v>307</v>
      </c>
      <c r="F95" s="653" t="s">
        <v>780</v>
      </c>
      <c r="G95" s="487">
        <v>118.4</v>
      </c>
      <c r="H95" s="495" t="s">
        <v>167</v>
      </c>
      <c r="I95" s="493" t="s">
        <v>883</v>
      </c>
      <c r="J95" s="480"/>
      <c r="K95" s="535" t="e">
        <f t="shared" si="2"/>
        <v>#VALUE!</v>
      </c>
    </row>
    <row r="96" spans="1:12" ht="149.25" customHeight="1" x14ac:dyDescent="0.25">
      <c r="A96" s="530" t="s">
        <v>139</v>
      </c>
      <c r="B96" s="531" t="s">
        <v>83</v>
      </c>
      <c r="C96" s="529" t="s">
        <v>553</v>
      </c>
      <c r="D96" s="703" t="s">
        <v>306</v>
      </c>
      <c r="E96" s="703" t="s">
        <v>309</v>
      </c>
      <c r="F96" s="653" t="s">
        <v>781</v>
      </c>
      <c r="G96" s="487">
        <v>16120.7</v>
      </c>
      <c r="H96" s="495" t="s">
        <v>523</v>
      </c>
      <c r="I96" s="425" t="s">
        <v>961</v>
      </c>
      <c r="J96" s="425"/>
      <c r="K96" s="535" t="e">
        <f t="shared" si="2"/>
        <v>#VALUE!</v>
      </c>
    </row>
    <row r="97" spans="1:11" ht="99.75" customHeight="1" x14ac:dyDescent="0.25">
      <c r="A97" s="530" t="s">
        <v>140</v>
      </c>
      <c r="B97" s="531" t="s">
        <v>260</v>
      </c>
      <c r="C97" s="529" t="s">
        <v>553</v>
      </c>
      <c r="D97" s="703" t="s">
        <v>306</v>
      </c>
      <c r="E97" s="703" t="s">
        <v>307</v>
      </c>
      <c r="F97" s="653" t="s">
        <v>782</v>
      </c>
      <c r="G97" s="487">
        <v>724690.4</v>
      </c>
      <c r="H97" s="495" t="s">
        <v>524</v>
      </c>
      <c r="I97" s="425" t="s">
        <v>962</v>
      </c>
      <c r="J97" s="480"/>
      <c r="K97" s="535" t="e">
        <f t="shared" si="2"/>
        <v>#VALUE!</v>
      </c>
    </row>
    <row r="98" spans="1:11" ht="75.75" customHeight="1" x14ac:dyDescent="0.25">
      <c r="A98" s="530" t="s">
        <v>141</v>
      </c>
      <c r="B98" s="531" t="s">
        <v>261</v>
      </c>
      <c r="C98" s="490" t="s">
        <v>631</v>
      </c>
      <c r="D98" s="703" t="s">
        <v>306</v>
      </c>
      <c r="E98" s="703" t="s">
        <v>307</v>
      </c>
      <c r="F98" s="653" t="s">
        <v>783</v>
      </c>
      <c r="G98" s="487">
        <v>22007.8</v>
      </c>
      <c r="H98" s="495" t="s">
        <v>525</v>
      </c>
      <c r="I98" s="425" t="s">
        <v>886</v>
      </c>
      <c r="J98" s="480"/>
      <c r="K98" s="535" t="e">
        <f t="shared" si="2"/>
        <v>#VALUE!</v>
      </c>
    </row>
    <row r="99" spans="1:11" ht="124.5" customHeight="1" x14ac:dyDescent="0.25">
      <c r="A99" s="530" t="s">
        <v>161</v>
      </c>
      <c r="B99" s="537" t="s">
        <v>361</v>
      </c>
      <c r="C99" s="485" t="s">
        <v>543</v>
      </c>
      <c r="D99" s="703" t="s">
        <v>306</v>
      </c>
      <c r="E99" s="703" t="s">
        <v>307</v>
      </c>
      <c r="F99" s="653" t="s">
        <v>787</v>
      </c>
      <c r="G99" s="486">
        <f>G100+G101</f>
        <v>1160799.3999999999</v>
      </c>
      <c r="H99" s="538" t="s">
        <v>166</v>
      </c>
      <c r="I99" s="703" t="s">
        <v>166</v>
      </c>
      <c r="J99" s="480"/>
      <c r="K99" s="535"/>
    </row>
    <row r="100" spans="1:11" ht="123" customHeight="1" x14ac:dyDescent="0.25">
      <c r="A100" s="530" t="s">
        <v>80</v>
      </c>
      <c r="B100" s="977" t="s">
        <v>86</v>
      </c>
      <c r="C100" s="485" t="s">
        <v>543</v>
      </c>
      <c r="D100" s="703" t="s">
        <v>306</v>
      </c>
      <c r="E100" s="703" t="s">
        <v>307</v>
      </c>
      <c r="F100" s="653" t="s">
        <v>788</v>
      </c>
      <c r="G100" s="487">
        <v>782502.3</v>
      </c>
      <c r="H100" s="495" t="s">
        <v>514</v>
      </c>
      <c r="I100" s="425" t="s">
        <v>881</v>
      </c>
      <c r="J100" s="480"/>
      <c r="K100" s="535"/>
    </row>
    <row r="101" spans="1:11" ht="120" customHeight="1" x14ac:dyDescent="0.25">
      <c r="A101" s="530" t="s">
        <v>81</v>
      </c>
      <c r="B101" s="978" t="s">
        <v>341</v>
      </c>
      <c r="C101" s="485" t="s">
        <v>543</v>
      </c>
      <c r="D101" s="703" t="s">
        <v>306</v>
      </c>
      <c r="E101" s="703" t="s">
        <v>307</v>
      </c>
      <c r="F101" s="653" t="s">
        <v>789</v>
      </c>
      <c r="G101" s="487">
        <v>378297.1</v>
      </c>
      <c r="H101" s="495" t="s">
        <v>526</v>
      </c>
      <c r="I101" s="425" t="s">
        <v>884</v>
      </c>
      <c r="J101" s="480"/>
      <c r="K101" s="535"/>
    </row>
    <row r="102" spans="1:11" ht="15" customHeight="1" x14ac:dyDescent="0.25">
      <c r="A102" s="1099" t="s">
        <v>550</v>
      </c>
      <c r="B102" s="1099"/>
      <c r="C102" s="437"/>
      <c r="D102" s="539"/>
      <c r="E102" s="511"/>
      <c r="F102" s="559"/>
      <c r="G102" s="480"/>
      <c r="H102" s="493"/>
      <c r="I102" s="540"/>
      <c r="J102" s="480"/>
      <c r="K102" s="488" t="e">
        <f t="shared" si="2"/>
        <v>#DIV/0!</v>
      </c>
    </row>
    <row r="103" spans="1:11" ht="111.75" customHeight="1" x14ac:dyDescent="0.25">
      <c r="A103" s="494"/>
      <c r="B103" s="705" t="str">
        <f>'Целевые индикаторы '!B14</f>
        <v>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v>
      </c>
      <c r="C103" s="541" t="s">
        <v>554</v>
      </c>
      <c r="D103" s="539"/>
      <c r="E103" s="542"/>
      <c r="F103" s="562" t="s">
        <v>113</v>
      </c>
      <c r="G103" s="513" t="s">
        <v>113</v>
      </c>
      <c r="H103" s="544">
        <f>'Целевые индикаторы '!D14</f>
        <v>0.89</v>
      </c>
      <c r="I103" s="544">
        <f>'Целевые индикаторы '!E14</f>
        <v>0.89</v>
      </c>
      <c r="J103" s="708" t="str">
        <f>'Целевые индикаторы '!G14</f>
        <v xml:space="preserve">За 2019 год значение целевого индикатора выполнено. </v>
      </c>
      <c r="K103" s="488" t="e">
        <f t="shared" si="2"/>
        <v>#VALUE!</v>
      </c>
    </row>
    <row r="104" spans="1:11" ht="140.25" customHeight="1" x14ac:dyDescent="0.25">
      <c r="A104" s="494"/>
      <c r="B104" s="705" t="str">
        <f>'Целевые индикаторы '!B15</f>
        <v>Суммарный коэффициент рождаемости в Ульяновской области</v>
      </c>
      <c r="C104" s="485" t="s">
        <v>555</v>
      </c>
      <c r="D104" s="539"/>
      <c r="E104" s="542"/>
      <c r="F104" s="562" t="s">
        <v>113</v>
      </c>
      <c r="G104" s="513" t="s">
        <v>113</v>
      </c>
      <c r="H104" s="545">
        <f>'Целевые индикаторы '!D15</f>
        <v>1.5329999999999999</v>
      </c>
      <c r="I104" s="728">
        <f>'Целевые индикаторы '!E15</f>
        <v>1.492</v>
      </c>
      <c r="J104" s="591" t="str">
        <f>'Целевые индикаторы '!G15</f>
        <v>Показатель подсчитывается территориальным органом статистики 1 раз в год (предварительно в мае). Данный показатель рассчитан оценочно по данным ЗАГС, для расчёта по методике Росстата отсутствуют исходные данные. Данные будут доступны не ранее июня 2020 года по информации Ульяновскстата</v>
      </c>
      <c r="K104" s="488"/>
    </row>
    <row r="105" spans="1:11" ht="147.75" customHeight="1" x14ac:dyDescent="0.25">
      <c r="A105" s="494"/>
      <c r="B105" s="705" t="str">
        <f>'Целевые индикаторы '!B16</f>
        <v>Коэффициент рождаемости в возрастной группе 25-29 лет в Ульяновской области</v>
      </c>
      <c r="C105" s="485" t="s">
        <v>555</v>
      </c>
      <c r="D105" s="539"/>
      <c r="E105" s="542"/>
      <c r="F105" s="562" t="s">
        <v>113</v>
      </c>
      <c r="G105" s="513" t="s">
        <v>113</v>
      </c>
      <c r="H105" s="545">
        <f>'Целевые индикаторы '!D16</f>
        <v>102.1</v>
      </c>
      <c r="I105" s="728">
        <f>'Целевые индикаторы '!E16</f>
        <v>89.02</v>
      </c>
      <c r="J105" s="591" t="str">
        <f>'Целевые индикаторы '!G16</f>
        <v>Показатель подсчитывается территориальным органом статистики 1 раз в год (предварительно в мае). Данный показатель рассчитан оценочно по данным ЗАГС, для расчёта по методике Росстата отсутствуют исходные данные. Данные будут доступны не ранее июня 2020 года по информации Ульяновскстата</v>
      </c>
      <c r="K105" s="488"/>
    </row>
    <row r="106" spans="1:11" ht="90.75" customHeight="1" x14ac:dyDescent="0.25">
      <c r="A106" s="494"/>
      <c r="B106" s="705" t="str">
        <f>'Целевые индикаторы '!B17</f>
        <v>Коэффициент рождаемости в возрастной группе 30-34 лет в Ульяновской области</v>
      </c>
      <c r="C106" s="485" t="s">
        <v>555</v>
      </c>
      <c r="D106" s="539"/>
      <c r="E106" s="542"/>
      <c r="F106" s="562" t="s">
        <v>113</v>
      </c>
      <c r="G106" s="513" t="s">
        <v>113</v>
      </c>
      <c r="H106" s="545">
        <f>'Целевые индикаторы '!D17</f>
        <v>79.400000000000006</v>
      </c>
      <c r="I106" s="728">
        <f>'Целевые индикаторы '!E17</f>
        <v>73.59</v>
      </c>
      <c r="J106" s="591" t="str">
        <f>'Целевые индикаторы '!G17</f>
        <v>Показатель подсчитывается территориальным органом статистики 1 раз в год (предварительно в мае). Данный показатель рассчитан оценочно по данным ЗАГС, для расчёта по методике Росстата отсутствуют исходные данные. Данные будут доступны не ранее июня 2020 года по информации Ульяновскстата</v>
      </c>
      <c r="K106" s="488"/>
    </row>
    <row r="107" spans="1:11" ht="19.5" customHeight="1" x14ac:dyDescent="0.3">
      <c r="A107" s="546" t="s">
        <v>111</v>
      </c>
      <c r="B107" s="547" t="s">
        <v>223</v>
      </c>
      <c r="C107" s="437"/>
      <c r="D107" s="548"/>
      <c r="E107" s="548"/>
      <c r="F107" s="658" t="s">
        <v>790</v>
      </c>
      <c r="G107" s="549">
        <f>G108+G127+G131</f>
        <v>40922.800000000003</v>
      </c>
      <c r="H107" s="550"/>
      <c r="I107" s="551"/>
      <c r="J107" s="552"/>
      <c r="K107" s="488" t="e">
        <f t="shared" si="2"/>
        <v>#VALUE!</v>
      </c>
    </row>
    <row r="108" spans="1:11" ht="92.25" customHeight="1" x14ac:dyDescent="0.3">
      <c r="A108" s="553" t="s">
        <v>126</v>
      </c>
      <c r="B108" s="528" t="s">
        <v>795</v>
      </c>
      <c r="C108" s="437"/>
      <c r="D108" s="548"/>
      <c r="E108" s="548"/>
      <c r="F108" s="658" t="s">
        <v>791</v>
      </c>
      <c r="G108" s="549">
        <f>G109+G112+G116+G125+G129</f>
        <v>8622.7999999999993</v>
      </c>
      <c r="H108" s="554"/>
      <c r="I108" s="493"/>
      <c r="J108" s="552"/>
      <c r="K108" s="488" t="e">
        <f t="shared" si="2"/>
        <v>#VALUE!</v>
      </c>
    </row>
    <row r="109" spans="1:11" ht="47.25" customHeight="1" x14ac:dyDescent="0.25">
      <c r="A109" s="555" t="s">
        <v>218</v>
      </c>
      <c r="B109" s="528" t="s">
        <v>276</v>
      </c>
      <c r="C109" s="437"/>
      <c r="D109" s="703" t="s">
        <v>308</v>
      </c>
      <c r="E109" s="703" t="s">
        <v>307</v>
      </c>
      <c r="F109" s="659" t="s">
        <v>793</v>
      </c>
      <c r="G109" s="556">
        <f>G110+G111</f>
        <v>1193.0999999999999</v>
      </c>
      <c r="H109" s="493"/>
      <c r="I109" s="493"/>
      <c r="J109" s="480"/>
      <c r="K109" s="488" t="e">
        <f t="shared" si="2"/>
        <v>#VALUE!</v>
      </c>
    </row>
    <row r="110" spans="1:11" ht="171" hidden="1" customHeight="1" x14ac:dyDescent="0.25">
      <c r="A110" s="1085" t="s">
        <v>165</v>
      </c>
      <c r="B110" s="1086" t="s">
        <v>796</v>
      </c>
      <c r="C110" s="437" t="s">
        <v>333</v>
      </c>
      <c r="D110" s="703" t="s">
        <v>307</v>
      </c>
      <c r="E110" s="703" t="s">
        <v>307</v>
      </c>
      <c r="F110" s="591"/>
      <c r="G110" s="708"/>
      <c r="H110" s="493" t="s">
        <v>0</v>
      </c>
      <c r="I110" s="425" t="s">
        <v>1</v>
      </c>
      <c r="J110" s="705"/>
      <c r="K110" s="488" t="e">
        <f t="shared" si="2"/>
        <v>#DIV/0!</v>
      </c>
    </row>
    <row r="111" spans="1:11" ht="171.75" customHeight="1" x14ac:dyDescent="0.25">
      <c r="A111" s="1085"/>
      <c r="B111" s="1086"/>
      <c r="C111" s="503" t="s">
        <v>544</v>
      </c>
      <c r="D111" s="703" t="s">
        <v>307</v>
      </c>
      <c r="E111" s="703" t="s">
        <v>307</v>
      </c>
      <c r="F111" s="591" t="s">
        <v>793</v>
      </c>
      <c r="G111" s="708">
        <v>1193.0999999999999</v>
      </c>
      <c r="H111" s="493" t="s">
        <v>0</v>
      </c>
      <c r="I111" s="425" t="s">
        <v>909</v>
      </c>
      <c r="J111" s="425" t="s">
        <v>468</v>
      </c>
      <c r="K111" s="488" t="e">
        <f t="shared" si="2"/>
        <v>#VALUE!</v>
      </c>
    </row>
    <row r="112" spans="1:11" ht="52.5" hidden="1" customHeight="1" x14ac:dyDescent="0.25">
      <c r="A112" s="704" t="s">
        <v>219</v>
      </c>
      <c r="B112" s="706" t="s">
        <v>283</v>
      </c>
      <c r="C112" s="437"/>
      <c r="D112" s="703" t="s">
        <v>306</v>
      </c>
      <c r="E112" s="703" t="s">
        <v>306</v>
      </c>
      <c r="F112" s="591">
        <v>0</v>
      </c>
      <c r="G112" s="708">
        <f>G113</f>
        <v>0</v>
      </c>
      <c r="H112" s="475" t="s">
        <v>166</v>
      </c>
      <c r="I112" s="475" t="s">
        <v>166</v>
      </c>
      <c r="J112" s="1098"/>
      <c r="K112" s="488" t="e">
        <f t="shared" si="2"/>
        <v>#DIV/0!</v>
      </c>
    </row>
    <row r="113" spans="1:11" ht="90" hidden="1" customHeight="1" x14ac:dyDescent="0.25">
      <c r="A113" s="704" t="s">
        <v>177</v>
      </c>
      <c r="B113" s="706" t="s">
        <v>284</v>
      </c>
      <c r="C113" s="485" t="s">
        <v>348</v>
      </c>
      <c r="D113" s="703" t="s">
        <v>306</v>
      </c>
      <c r="E113" s="703" t="s">
        <v>306</v>
      </c>
      <c r="F113" s="591"/>
      <c r="G113" s="708">
        <f>финансир!K115+финансир!L115</f>
        <v>0</v>
      </c>
      <c r="H113" s="493" t="s">
        <v>351</v>
      </c>
      <c r="I113" s="493" t="s">
        <v>356</v>
      </c>
      <c r="J113" s="1098"/>
      <c r="K113" s="488" t="e">
        <f t="shared" si="2"/>
        <v>#DIV/0!</v>
      </c>
    </row>
    <row r="114" spans="1:11" ht="38.25" hidden="1" customHeight="1" x14ac:dyDescent="0.25">
      <c r="A114" s="704" t="s">
        <v>101</v>
      </c>
      <c r="B114" s="706" t="s">
        <v>279</v>
      </c>
      <c r="C114" s="437"/>
      <c r="D114" s="703"/>
      <c r="E114" s="703"/>
      <c r="F114" s="591">
        <v>0</v>
      </c>
      <c r="G114" s="557">
        <f>финансир!K111+финансир!L111</f>
        <v>0</v>
      </c>
      <c r="H114" s="425"/>
      <c r="I114" s="425"/>
      <c r="J114" s="480"/>
      <c r="K114" s="488" t="e">
        <f t="shared" si="2"/>
        <v>#DIV/0!</v>
      </c>
    </row>
    <row r="115" spans="1:11" ht="63.75" hidden="1" customHeight="1" x14ac:dyDescent="0.25">
      <c r="A115" s="704" t="s">
        <v>102</v>
      </c>
      <c r="B115" s="706" t="s">
        <v>285</v>
      </c>
      <c r="C115" s="437"/>
      <c r="D115" s="480"/>
      <c r="E115" s="480"/>
      <c r="F115" s="591">
        <v>0</v>
      </c>
      <c r="G115" s="557">
        <f>финансир!K112+финансир!L112</f>
        <v>0</v>
      </c>
      <c r="H115" s="493"/>
      <c r="I115" s="493"/>
      <c r="J115" s="480"/>
      <c r="K115" s="488" t="e">
        <f t="shared" si="2"/>
        <v>#DIV/0!</v>
      </c>
    </row>
    <row r="116" spans="1:11" ht="38.25" x14ac:dyDescent="0.25">
      <c r="A116" s="704" t="s">
        <v>219</v>
      </c>
      <c r="B116" s="706" t="s">
        <v>286</v>
      </c>
      <c r="C116" s="437"/>
      <c r="D116" s="703" t="s">
        <v>306</v>
      </c>
      <c r="E116" s="703" t="s">
        <v>309</v>
      </c>
      <c r="F116" s="591" t="s">
        <v>792</v>
      </c>
      <c r="G116" s="708">
        <f>G117+G118</f>
        <v>1313.6</v>
      </c>
      <c r="H116" s="475" t="s">
        <v>166</v>
      </c>
      <c r="I116" s="475" t="s">
        <v>166</v>
      </c>
      <c r="J116" s="480"/>
      <c r="K116" s="488" t="e">
        <f t="shared" si="2"/>
        <v>#VALUE!</v>
      </c>
    </row>
    <row r="117" spans="1:11" ht="226.5" customHeight="1" x14ac:dyDescent="0.25">
      <c r="A117" s="704" t="s">
        <v>177</v>
      </c>
      <c r="B117" s="706" t="s">
        <v>30</v>
      </c>
      <c r="C117" s="503" t="s">
        <v>544</v>
      </c>
      <c r="D117" s="703" t="s">
        <v>309</v>
      </c>
      <c r="E117" s="703" t="s">
        <v>309</v>
      </c>
      <c r="F117" s="591" t="s">
        <v>792</v>
      </c>
      <c r="G117" s="708">
        <v>173.6</v>
      </c>
      <c r="H117" s="425" t="s">
        <v>983</v>
      </c>
      <c r="I117" s="336" t="s">
        <v>903</v>
      </c>
      <c r="J117" s="705"/>
      <c r="K117" s="488" t="e">
        <f t="shared" si="2"/>
        <v>#VALUE!</v>
      </c>
    </row>
    <row r="118" spans="1:11" ht="102.75" customHeight="1" x14ac:dyDescent="0.25">
      <c r="A118" s="704" t="s">
        <v>41</v>
      </c>
      <c r="B118" s="706" t="s">
        <v>797</v>
      </c>
      <c r="C118" s="503" t="s">
        <v>544</v>
      </c>
      <c r="D118" s="703" t="s">
        <v>306</v>
      </c>
      <c r="E118" s="703" t="s">
        <v>307</v>
      </c>
      <c r="F118" s="591" t="s">
        <v>792</v>
      </c>
      <c r="G118" s="708">
        <f>G119+G120+G121+G122+G123+G124</f>
        <v>1140</v>
      </c>
      <c r="H118" s="558" t="s">
        <v>166</v>
      </c>
      <c r="I118" s="558" t="s">
        <v>166</v>
      </c>
      <c r="J118" s="480"/>
      <c r="K118" s="488" t="e">
        <f t="shared" si="2"/>
        <v>#VALUE!</v>
      </c>
    </row>
    <row r="119" spans="1:11" ht="108" customHeight="1" x14ac:dyDescent="0.25">
      <c r="A119" s="704" t="s">
        <v>419</v>
      </c>
      <c r="B119" s="706" t="s">
        <v>289</v>
      </c>
      <c r="C119" s="503" t="s">
        <v>544</v>
      </c>
      <c r="D119" s="703" t="s">
        <v>306</v>
      </c>
      <c r="E119" s="703" t="s">
        <v>306</v>
      </c>
      <c r="F119" s="591" t="s">
        <v>792</v>
      </c>
      <c r="G119" s="708">
        <v>70</v>
      </c>
      <c r="H119" s="425" t="s">
        <v>984</v>
      </c>
      <c r="I119" s="425" t="s">
        <v>905</v>
      </c>
      <c r="J119" s="705"/>
      <c r="K119" s="488" t="e">
        <f t="shared" si="2"/>
        <v>#VALUE!</v>
      </c>
    </row>
    <row r="120" spans="1:11" ht="231" customHeight="1" x14ac:dyDescent="0.25">
      <c r="A120" s="704" t="s">
        <v>422</v>
      </c>
      <c r="B120" s="425" t="s">
        <v>591</v>
      </c>
      <c r="C120" s="503" t="s">
        <v>544</v>
      </c>
      <c r="D120" s="703" t="s">
        <v>309</v>
      </c>
      <c r="E120" s="703" t="s">
        <v>309</v>
      </c>
      <c r="F120" s="591" t="s">
        <v>792</v>
      </c>
      <c r="G120" s="708">
        <v>468.08479999999997</v>
      </c>
      <c r="H120" s="425" t="s">
        <v>610</v>
      </c>
      <c r="I120" s="336" t="s">
        <v>906</v>
      </c>
      <c r="J120" s="705"/>
      <c r="K120" s="488" t="e">
        <f t="shared" si="2"/>
        <v>#VALUE!</v>
      </c>
    </row>
    <row r="121" spans="1:11" ht="101.25" customHeight="1" x14ac:dyDescent="0.25">
      <c r="A121" s="704" t="s">
        <v>423</v>
      </c>
      <c r="B121" s="979" t="s">
        <v>31</v>
      </c>
      <c r="C121" s="503" t="s">
        <v>544</v>
      </c>
      <c r="D121" s="703" t="s">
        <v>46</v>
      </c>
      <c r="E121" s="703" t="s">
        <v>46</v>
      </c>
      <c r="F121" s="591" t="s">
        <v>792</v>
      </c>
      <c r="G121" s="708">
        <v>361.91520000000003</v>
      </c>
      <c r="H121" s="425" t="s">
        <v>527</v>
      </c>
      <c r="I121" s="336" t="s">
        <v>907</v>
      </c>
      <c r="J121" s="705"/>
      <c r="K121" s="488" t="e">
        <f t="shared" si="2"/>
        <v>#VALUE!</v>
      </c>
    </row>
    <row r="122" spans="1:11" ht="116.25" customHeight="1" x14ac:dyDescent="0.25">
      <c r="A122" s="704" t="s">
        <v>424</v>
      </c>
      <c r="B122" s="979" t="s">
        <v>32</v>
      </c>
      <c r="C122" s="503" t="s">
        <v>544</v>
      </c>
      <c r="D122" s="703" t="s">
        <v>44</v>
      </c>
      <c r="E122" s="703" t="s">
        <v>44</v>
      </c>
      <c r="F122" s="591" t="s">
        <v>792</v>
      </c>
      <c r="G122" s="708">
        <v>140</v>
      </c>
      <c r="H122" s="425" t="s">
        <v>985</v>
      </c>
      <c r="I122" s="425" t="s">
        <v>908</v>
      </c>
      <c r="J122" s="705"/>
      <c r="K122" s="488" t="e">
        <f t="shared" si="2"/>
        <v>#VALUE!</v>
      </c>
    </row>
    <row r="123" spans="1:11" ht="87" hidden="1" customHeight="1" x14ac:dyDescent="0.25">
      <c r="A123" s="704" t="s">
        <v>33</v>
      </c>
      <c r="B123" s="706" t="s">
        <v>34</v>
      </c>
      <c r="C123" s="503" t="s">
        <v>544</v>
      </c>
      <c r="D123" s="703" t="s">
        <v>308</v>
      </c>
      <c r="E123" s="703" t="s">
        <v>308</v>
      </c>
      <c r="F123" s="591">
        <v>0</v>
      </c>
      <c r="G123" s="708"/>
      <c r="H123" s="425" t="s">
        <v>352</v>
      </c>
      <c r="I123" s="437" t="s">
        <v>350</v>
      </c>
      <c r="J123" s="705"/>
      <c r="K123" s="488" t="e">
        <f t="shared" si="2"/>
        <v>#DIV/0!</v>
      </c>
    </row>
    <row r="124" spans="1:11" ht="99" customHeight="1" x14ac:dyDescent="0.25">
      <c r="A124" s="704" t="s">
        <v>425</v>
      </c>
      <c r="B124" s="979" t="s">
        <v>343</v>
      </c>
      <c r="C124" s="503" t="s">
        <v>544</v>
      </c>
      <c r="D124" s="703" t="s">
        <v>308</v>
      </c>
      <c r="E124" s="703" t="s">
        <v>308</v>
      </c>
      <c r="F124" s="591" t="s">
        <v>792</v>
      </c>
      <c r="G124" s="708">
        <v>100</v>
      </c>
      <c r="H124" s="425" t="s">
        <v>352</v>
      </c>
      <c r="I124" s="336" t="s">
        <v>904</v>
      </c>
      <c r="J124" s="680"/>
      <c r="K124" s="488"/>
    </row>
    <row r="125" spans="1:11" x14ac:dyDescent="0.25">
      <c r="A125" s="559" t="s">
        <v>220</v>
      </c>
      <c r="B125" s="706" t="s">
        <v>211</v>
      </c>
      <c r="C125" s="437"/>
      <c r="D125" s="703" t="s">
        <v>309</v>
      </c>
      <c r="E125" s="703" t="s">
        <v>309</v>
      </c>
      <c r="F125" s="591" t="s">
        <v>794</v>
      </c>
      <c r="G125" s="708">
        <f>G126</f>
        <v>5244.5</v>
      </c>
      <c r="H125" s="558" t="s">
        <v>166</v>
      </c>
      <c r="I125" s="558" t="s">
        <v>166</v>
      </c>
      <c r="J125" s="480"/>
      <c r="K125" s="488" t="e">
        <f t="shared" si="2"/>
        <v>#VALUE!</v>
      </c>
    </row>
    <row r="126" spans="1:11" ht="147.75" customHeight="1" x14ac:dyDescent="0.25">
      <c r="A126" s="560" t="s">
        <v>275</v>
      </c>
      <c r="B126" s="979" t="s">
        <v>798</v>
      </c>
      <c r="C126" s="503" t="s">
        <v>544</v>
      </c>
      <c r="D126" s="703" t="s">
        <v>309</v>
      </c>
      <c r="E126" s="703" t="s">
        <v>309</v>
      </c>
      <c r="F126" s="591" t="s">
        <v>794</v>
      </c>
      <c r="G126" s="557">
        <v>5244.5</v>
      </c>
      <c r="H126" s="425" t="s">
        <v>986</v>
      </c>
      <c r="I126" s="425" t="s">
        <v>910</v>
      </c>
      <c r="J126" s="705"/>
      <c r="K126" s="488" t="e">
        <f t="shared" si="2"/>
        <v>#VALUE!</v>
      </c>
    </row>
    <row r="127" spans="1:11" ht="69" hidden="1" customHeight="1" x14ac:dyDescent="0.25">
      <c r="A127" s="560" t="s">
        <v>275</v>
      </c>
      <c r="B127" s="528" t="s">
        <v>171</v>
      </c>
      <c r="C127" s="503" t="s">
        <v>544</v>
      </c>
      <c r="D127" s="703" t="s">
        <v>309</v>
      </c>
      <c r="E127" s="703" t="s">
        <v>309</v>
      </c>
      <c r="F127" s="659">
        <f>F128</f>
        <v>0</v>
      </c>
      <c r="G127" s="556">
        <f>G128</f>
        <v>0</v>
      </c>
      <c r="H127" s="475" t="s">
        <v>166</v>
      </c>
      <c r="I127" s="703" t="s">
        <v>166</v>
      </c>
      <c r="J127" s="705"/>
      <c r="K127" s="488" t="e">
        <f t="shared" si="2"/>
        <v>#DIV/0!</v>
      </c>
    </row>
    <row r="128" spans="1:11" ht="118.5" hidden="1" customHeight="1" x14ac:dyDescent="0.25">
      <c r="A128" s="560" t="s">
        <v>275</v>
      </c>
      <c r="B128" s="706" t="s">
        <v>305</v>
      </c>
      <c r="C128" s="503" t="s">
        <v>544</v>
      </c>
      <c r="D128" s="703" t="s">
        <v>309</v>
      </c>
      <c r="E128" s="703" t="s">
        <v>309</v>
      </c>
      <c r="F128" s="659"/>
      <c r="G128" s="557"/>
      <c r="H128" s="425" t="s">
        <v>344</v>
      </c>
      <c r="I128" s="651" t="s">
        <v>357</v>
      </c>
      <c r="J128" s="480"/>
      <c r="K128" s="488" t="e">
        <f t="shared" si="2"/>
        <v>#DIV/0!</v>
      </c>
    </row>
    <row r="129" spans="1:11" ht="62.25" customHeight="1" x14ac:dyDescent="0.25">
      <c r="A129" s="560" t="s">
        <v>221</v>
      </c>
      <c r="B129" s="660" t="s">
        <v>799</v>
      </c>
      <c r="C129" s="503" t="s">
        <v>544</v>
      </c>
      <c r="D129" s="703" t="s">
        <v>309</v>
      </c>
      <c r="E129" s="703" t="s">
        <v>307</v>
      </c>
      <c r="F129" s="591" t="s">
        <v>801</v>
      </c>
      <c r="G129" s="661">
        <f>G130</f>
        <v>871.6</v>
      </c>
      <c r="H129" s="425"/>
      <c r="I129" s="651"/>
      <c r="J129" s="480"/>
      <c r="K129" s="488"/>
    </row>
    <row r="130" spans="1:11" ht="95.25" customHeight="1" x14ac:dyDescent="0.25">
      <c r="A130" s="560" t="s">
        <v>178</v>
      </c>
      <c r="B130" s="660" t="s">
        <v>800</v>
      </c>
      <c r="C130" s="503" t="s">
        <v>544</v>
      </c>
      <c r="D130" s="703" t="s">
        <v>309</v>
      </c>
      <c r="E130" s="703" t="s">
        <v>307</v>
      </c>
      <c r="F130" s="591" t="s">
        <v>801</v>
      </c>
      <c r="G130" s="557">
        <v>871.6</v>
      </c>
      <c r="H130" s="425" t="s">
        <v>987</v>
      </c>
      <c r="I130" s="651" t="s">
        <v>911</v>
      </c>
      <c r="J130" s="480"/>
      <c r="K130" s="488"/>
    </row>
    <row r="131" spans="1:11" ht="96.75" customHeight="1" x14ac:dyDescent="0.25">
      <c r="A131" s="562" t="s">
        <v>161</v>
      </c>
      <c r="B131" s="662" t="s">
        <v>362</v>
      </c>
      <c r="C131" s="485" t="s">
        <v>556</v>
      </c>
      <c r="D131" s="703" t="s">
        <v>309</v>
      </c>
      <c r="E131" s="703" t="s">
        <v>309</v>
      </c>
      <c r="F131" s="659" t="s">
        <v>803</v>
      </c>
      <c r="G131" s="556">
        <f>G132</f>
        <v>32300</v>
      </c>
      <c r="H131" s="475" t="s">
        <v>166</v>
      </c>
      <c r="I131" s="475" t="s">
        <v>166</v>
      </c>
      <c r="J131" s="480"/>
      <c r="K131" s="488"/>
    </row>
    <row r="132" spans="1:11" ht="102.75" customHeight="1" x14ac:dyDescent="0.25">
      <c r="A132" s="562" t="s">
        <v>80</v>
      </c>
      <c r="B132" s="980" t="s">
        <v>802</v>
      </c>
      <c r="C132" s="485" t="s">
        <v>556</v>
      </c>
      <c r="D132" s="703" t="s">
        <v>309</v>
      </c>
      <c r="E132" s="703" t="s">
        <v>309</v>
      </c>
      <c r="F132" s="591" t="s">
        <v>804</v>
      </c>
      <c r="G132" s="557">
        <f>финансир!K132+финансир!L132</f>
        <v>32300</v>
      </c>
      <c r="H132" s="425" t="s">
        <v>988</v>
      </c>
      <c r="I132" s="425" t="s">
        <v>603</v>
      </c>
      <c r="J132" s="480"/>
      <c r="K132" s="488"/>
    </row>
    <row r="133" spans="1:11" x14ac:dyDescent="0.25">
      <c r="A133" s="1099" t="s">
        <v>295</v>
      </c>
      <c r="B133" s="1099"/>
      <c r="C133" s="563"/>
      <c r="D133" s="539"/>
      <c r="E133" s="511"/>
      <c r="F133" s="729"/>
      <c r="G133" s="487"/>
      <c r="H133" s="493"/>
      <c r="I133" s="540"/>
      <c r="J133" s="480"/>
      <c r="K133" s="488" t="e">
        <f t="shared" si="2"/>
        <v>#DIV/0!</v>
      </c>
    </row>
    <row r="134" spans="1:11" ht="103.5" customHeight="1" x14ac:dyDescent="0.25">
      <c r="A134" s="494"/>
      <c r="B134" s="705" t="str">
        <f>'Целевые индикаторы '!B19</f>
        <v>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v>
      </c>
      <c r="C134" s="485" t="s">
        <v>556</v>
      </c>
      <c r="D134" s="539"/>
      <c r="E134" s="542"/>
      <c r="F134" s="730" t="s">
        <v>113</v>
      </c>
      <c r="G134" s="564" t="s">
        <v>113</v>
      </c>
      <c r="H134" s="565">
        <f>'Целевые индикаторы '!D19</f>
        <v>100</v>
      </c>
      <c r="I134" s="517">
        <f>'Целевые индикаторы '!E19</f>
        <v>100</v>
      </c>
      <c r="J134" s="708" t="str">
        <f>'Целевые индикаторы '!G19</f>
        <v xml:space="preserve">За 2019 год значение целевого индикатора выполнено. </v>
      </c>
      <c r="K134" s="488" t="e">
        <f t="shared" si="2"/>
        <v>#VALUE!</v>
      </c>
    </row>
    <row r="135" spans="1:11" ht="122.25" customHeight="1" x14ac:dyDescent="0.25">
      <c r="A135" s="494"/>
      <c r="B135" s="705" t="str">
        <f>'Целевые индикаторы '!B20</f>
        <v>Численность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v>
      </c>
      <c r="C135" s="485" t="s">
        <v>557</v>
      </c>
      <c r="D135" s="539"/>
      <c r="E135" s="542"/>
      <c r="F135" s="730" t="s">
        <v>113</v>
      </c>
      <c r="G135" s="564" t="s">
        <v>113</v>
      </c>
      <c r="H135" s="566">
        <f>'Целевые индикаторы '!D20</f>
        <v>139</v>
      </c>
      <c r="I135" s="567">
        <f>'Целевые индикаторы '!E20</f>
        <v>146.6</v>
      </c>
      <c r="J135" s="708" t="str">
        <f>'Целевые индикаторы '!G20</f>
        <v xml:space="preserve">За 2019 год значение целевого индикатора перевыполнено. </v>
      </c>
      <c r="K135" s="488" t="e">
        <f t="shared" si="2"/>
        <v>#VALUE!</v>
      </c>
    </row>
    <row r="136" spans="1:11" ht="122.25" customHeight="1" x14ac:dyDescent="0.25">
      <c r="A136" s="494"/>
      <c r="B136" s="705" t="str">
        <f>'Целевые индикаторы '!B21</f>
        <v>Доля жителей старшего поколения, проживающих на территории Ульяновской области, систематически занимающихся физической культурой и спортом, в общей численности жителей старшего возраста, проживающих на территории Ульяновской области</v>
      </c>
      <c r="C136" s="485" t="s">
        <v>557</v>
      </c>
      <c r="D136" s="539"/>
      <c r="E136" s="542"/>
      <c r="F136" s="730" t="s">
        <v>113</v>
      </c>
      <c r="G136" s="564" t="s">
        <v>113</v>
      </c>
      <c r="H136" s="568">
        <f>'Целевые индикаторы '!D21</f>
        <v>13.3</v>
      </c>
      <c r="I136" s="569">
        <f>'Целевые индикаторы '!E21</f>
        <v>13.3</v>
      </c>
      <c r="J136" s="708" t="str">
        <f>'Целевые индикаторы '!G21</f>
        <v xml:space="preserve">За 2019 год значение целевого индикатора выполнено. </v>
      </c>
      <c r="K136" s="488" t="e">
        <f t="shared" si="2"/>
        <v>#VALUE!</v>
      </c>
    </row>
    <row r="137" spans="1:11" ht="111.75" customHeight="1" x14ac:dyDescent="0.25">
      <c r="A137" s="494"/>
      <c r="B137" s="705" t="str">
        <f>'Целевые индикаторы '!B22</f>
        <v xml:space="preserve">Число "мобильных бригад" для организации доставки лиц старше 65 лет, проживающих в сельской местности, в медицинские организации, </v>
      </c>
      <c r="C137" s="485" t="s">
        <v>556</v>
      </c>
      <c r="D137" s="539"/>
      <c r="E137" s="542"/>
      <c r="F137" s="730" t="s">
        <v>113</v>
      </c>
      <c r="G137" s="564" t="s">
        <v>113</v>
      </c>
      <c r="H137" s="568">
        <f>'Целевые индикаторы '!D22</f>
        <v>17</v>
      </c>
      <c r="I137" s="569">
        <f>'Целевые индикаторы '!E22</f>
        <v>17</v>
      </c>
      <c r="J137" s="708" t="str">
        <f>'Целевые индикаторы '!G22</f>
        <v>Приобретено 17 машин для перевозки лиц старше 65 лет,проживающих в сельской местности, в медецинские организации</v>
      </c>
      <c r="K137" s="488"/>
    </row>
    <row r="138" spans="1:11" ht="46.5" customHeight="1" x14ac:dyDescent="0.25">
      <c r="A138" s="570" t="s">
        <v>224</v>
      </c>
      <c r="B138" s="528" t="s">
        <v>179</v>
      </c>
      <c r="C138" s="571"/>
      <c r="D138" s="703"/>
      <c r="E138" s="703"/>
      <c r="F138" s="663" t="s">
        <v>805</v>
      </c>
      <c r="G138" s="981">
        <f>G139+G149</f>
        <v>312811.12525000004</v>
      </c>
      <c r="H138" s="475" t="s">
        <v>166</v>
      </c>
      <c r="I138" s="475" t="s">
        <v>166</v>
      </c>
      <c r="J138" s="480"/>
      <c r="K138" s="488" t="e">
        <f t="shared" si="2"/>
        <v>#VALUE!</v>
      </c>
    </row>
    <row r="139" spans="1:11" ht="69" customHeight="1" x14ac:dyDescent="0.25">
      <c r="A139" s="479" t="s">
        <v>126</v>
      </c>
      <c r="B139" s="528" t="s">
        <v>807</v>
      </c>
      <c r="C139" s="571"/>
      <c r="D139" s="703"/>
      <c r="E139" s="703"/>
      <c r="F139" s="664" t="s">
        <v>806</v>
      </c>
      <c r="G139" s="981">
        <f>G140+G141+G142+G143+G144+G145+G146+G147+G148</f>
        <v>278792.70325000002</v>
      </c>
      <c r="H139" s="475" t="s">
        <v>166</v>
      </c>
      <c r="I139" s="475" t="s">
        <v>166</v>
      </c>
      <c r="J139" s="480"/>
      <c r="K139" s="488" t="e">
        <f t="shared" si="2"/>
        <v>#VALUE!</v>
      </c>
    </row>
    <row r="140" spans="1:11" ht="72.75" customHeight="1" x14ac:dyDescent="0.25">
      <c r="A140" s="982" t="s">
        <v>218</v>
      </c>
      <c r="B140" s="425" t="s">
        <v>213</v>
      </c>
      <c r="C140" s="572" t="s">
        <v>359</v>
      </c>
      <c r="D140" s="703" t="s">
        <v>306</v>
      </c>
      <c r="E140" s="703" t="s">
        <v>307</v>
      </c>
      <c r="F140" s="717">
        <v>8040115010</v>
      </c>
      <c r="G140" s="673">
        <v>29020.277180000001</v>
      </c>
      <c r="H140" s="495" t="s">
        <v>989</v>
      </c>
      <c r="I140" s="979" t="s">
        <v>921</v>
      </c>
      <c r="J140" s="705" t="s">
        <v>13</v>
      </c>
      <c r="K140" s="488">
        <f t="shared" si="2"/>
        <v>3.6094355794544786E-6</v>
      </c>
    </row>
    <row r="141" spans="1:11" ht="296.25" customHeight="1" x14ac:dyDescent="0.25">
      <c r="A141" s="562" t="s">
        <v>219</v>
      </c>
      <c r="B141" s="425" t="s">
        <v>808</v>
      </c>
      <c r="C141" s="572" t="s">
        <v>359</v>
      </c>
      <c r="D141" s="703" t="s">
        <v>306</v>
      </c>
      <c r="E141" s="703" t="s">
        <v>307</v>
      </c>
      <c r="F141" s="717">
        <v>8040115030</v>
      </c>
      <c r="G141" s="673">
        <v>2056.1734700000002</v>
      </c>
      <c r="H141" s="495" t="s">
        <v>990</v>
      </c>
      <c r="I141" s="733" t="s">
        <v>922</v>
      </c>
      <c r="J141" s="573" t="s">
        <v>467</v>
      </c>
      <c r="K141" s="488">
        <f t="shared" si="2"/>
        <v>2.5573930998845428E-7</v>
      </c>
    </row>
    <row r="142" spans="1:11" ht="93" hidden="1" customHeight="1" x14ac:dyDescent="0.25">
      <c r="A142" s="562" t="s">
        <v>220</v>
      </c>
      <c r="B142" s="705" t="s">
        <v>27</v>
      </c>
      <c r="C142" s="572" t="s">
        <v>35</v>
      </c>
      <c r="D142" s="703"/>
      <c r="E142" s="703"/>
      <c r="F142" s="717" t="s">
        <v>830</v>
      </c>
      <c r="G142" s="557"/>
      <c r="H142" s="495"/>
      <c r="I142" s="575"/>
      <c r="J142" s="576"/>
      <c r="K142" s="488"/>
    </row>
    <row r="143" spans="1:11" ht="290.25" customHeight="1" x14ac:dyDescent="0.25">
      <c r="A143" s="562" t="s">
        <v>220</v>
      </c>
      <c r="B143" s="705" t="s">
        <v>106</v>
      </c>
      <c r="C143" s="572" t="s">
        <v>359</v>
      </c>
      <c r="D143" s="703" t="s">
        <v>306</v>
      </c>
      <c r="E143" s="703" t="s">
        <v>309</v>
      </c>
      <c r="F143" s="717">
        <v>8040115040</v>
      </c>
      <c r="G143" s="557">
        <v>692.5</v>
      </c>
      <c r="H143" s="495" t="s">
        <v>991</v>
      </c>
      <c r="I143" s="983" t="s">
        <v>923</v>
      </c>
      <c r="J143" s="480"/>
      <c r="K143" s="488">
        <f t="shared" si="2"/>
        <v>8.6130608399851948E-8</v>
      </c>
    </row>
    <row r="144" spans="1:11" ht="152.25" customHeight="1" x14ac:dyDescent="0.25">
      <c r="A144" s="562" t="s">
        <v>221</v>
      </c>
      <c r="B144" s="705" t="s">
        <v>809</v>
      </c>
      <c r="C144" s="572" t="s">
        <v>359</v>
      </c>
      <c r="D144" s="703" t="s">
        <v>45</v>
      </c>
      <c r="E144" s="703" t="s">
        <v>45</v>
      </c>
      <c r="F144" s="717">
        <v>8040115050</v>
      </c>
      <c r="G144" s="557">
        <v>10</v>
      </c>
      <c r="H144" s="425" t="s">
        <v>528</v>
      </c>
      <c r="I144" s="389" t="s">
        <v>924</v>
      </c>
      <c r="J144" s="984"/>
      <c r="K144" s="488">
        <f t="shared" si="2"/>
        <v>1.2437632966458609E-9</v>
      </c>
    </row>
    <row r="145" spans="1:11" ht="376.5" customHeight="1" x14ac:dyDescent="0.25">
      <c r="A145" s="562" t="s">
        <v>222</v>
      </c>
      <c r="B145" s="425" t="s">
        <v>182</v>
      </c>
      <c r="C145" s="572" t="s">
        <v>359</v>
      </c>
      <c r="D145" s="703" t="s">
        <v>46</v>
      </c>
      <c r="E145" s="703" t="s">
        <v>46</v>
      </c>
      <c r="F145" s="717">
        <v>8040115060</v>
      </c>
      <c r="G145" s="671">
        <v>482.79899999999998</v>
      </c>
      <c r="H145" s="534" t="s">
        <v>992</v>
      </c>
      <c r="I145" s="534" t="s">
        <v>925</v>
      </c>
      <c r="J145" s="480"/>
      <c r="K145" s="488">
        <f t="shared" si="2"/>
        <v>6.0048767511046038E-8</v>
      </c>
    </row>
    <row r="146" spans="1:11" ht="130.5" customHeight="1" x14ac:dyDescent="0.25">
      <c r="A146" s="562" t="s">
        <v>78</v>
      </c>
      <c r="B146" s="705" t="s">
        <v>592</v>
      </c>
      <c r="C146" s="572" t="s">
        <v>359</v>
      </c>
      <c r="D146" s="703" t="s">
        <v>306</v>
      </c>
      <c r="E146" s="703" t="s">
        <v>307</v>
      </c>
      <c r="F146" s="717">
        <v>8040152900</v>
      </c>
      <c r="G146" s="557">
        <v>245407</v>
      </c>
      <c r="H146" s="495" t="s">
        <v>993</v>
      </c>
      <c r="I146" s="425" t="s">
        <v>926</v>
      </c>
      <c r="J146" s="494"/>
      <c r="K146" s="488">
        <f t="shared" si="2"/>
        <v>3.0522678244091604E-5</v>
      </c>
    </row>
    <row r="147" spans="1:11" ht="130.5" customHeight="1" x14ac:dyDescent="0.25">
      <c r="A147" s="562" t="s">
        <v>79</v>
      </c>
      <c r="B147" s="425" t="s">
        <v>810</v>
      </c>
      <c r="C147" s="572" t="s">
        <v>359</v>
      </c>
      <c r="D147" s="703" t="s">
        <v>308</v>
      </c>
      <c r="E147" s="703" t="s">
        <v>307</v>
      </c>
      <c r="F147" s="717">
        <v>8040115100</v>
      </c>
      <c r="G147" s="672">
        <v>1057.5935999999999</v>
      </c>
      <c r="H147" s="495" t="s">
        <v>611</v>
      </c>
      <c r="I147" s="389" t="s">
        <v>927</v>
      </c>
      <c r="J147" s="494" t="s">
        <v>620</v>
      </c>
      <c r="K147" s="488">
        <f t="shared" si="2"/>
        <v>1.3153960942673568E-7</v>
      </c>
    </row>
    <row r="148" spans="1:11" ht="186" customHeight="1" x14ac:dyDescent="0.25">
      <c r="A148" s="562" t="s">
        <v>123</v>
      </c>
      <c r="B148" s="577" t="s">
        <v>588</v>
      </c>
      <c r="C148" s="572"/>
      <c r="D148" s="703" t="s">
        <v>308</v>
      </c>
      <c r="E148" s="703" t="s">
        <v>307</v>
      </c>
      <c r="F148" s="717">
        <v>8040115200</v>
      </c>
      <c r="G148" s="671">
        <v>66.36</v>
      </c>
      <c r="H148" s="536" t="s">
        <v>90</v>
      </c>
      <c r="I148" s="491" t="s">
        <v>90</v>
      </c>
      <c r="J148" s="494"/>
      <c r="K148" s="488">
        <f t="shared" si="2"/>
        <v>8.2536130825588171E-9</v>
      </c>
    </row>
    <row r="149" spans="1:11" ht="97.5" customHeight="1" x14ac:dyDescent="0.25">
      <c r="A149" s="578" t="s">
        <v>161</v>
      </c>
      <c r="B149" s="579" t="s">
        <v>362</v>
      </c>
      <c r="C149" s="572" t="s">
        <v>359</v>
      </c>
      <c r="D149" s="703" t="s">
        <v>306</v>
      </c>
      <c r="E149" s="703" t="s">
        <v>307</v>
      </c>
      <c r="F149" s="717" t="s">
        <v>928</v>
      </c>
      <c r="G149" s="671">
        <f>G150</f>
        <v>34018.421999999999</v>
      </c>
      <c r="H149" s="475" t="s">
        <v>166</v>
      </c>
      <c r="I149" s="475" t="s">
        <v>166</v>
      </c>
      <c r="J149" s="494"/>
      <c r="K149" s="488"/>
    </row>
    <row r="150" spans="1:11" ht="161.25" customHeight="1" x14ac:dyDescent="0.25">
      <c r="A150" s="985" t="s">
        <v>80</v>
      </c>
      <c r="B150" s="425" t="s">
        <v>811</v>
      </c>
      <c r="C150" s="572" t="s">
        <v>359</v>
      </c>
      <c r="D150" s="703" t="s">
        <v>306</v>
      </c>
      <c r="E150" s="703" t="s">
        <v>307</v>
      </c>
      <c r="F150" s="717" t="s">
        <v>929</v>
      </c>
      <c r="G150" s="671">
        <f>1700.922+32317.5</f>
        <v>34018.421999999999</v>
      </c>
      <c r="H150" s="536" t="s">
        <v>994</v>
      </c>
      <c r="I150" s="425" t="s">
        <v>930</v>
      </c>
      <c r="J150" s="437" t="s">
        <v>621</v>
      </c>
      <c r="K150" s="488"/>
    </row>
    <row r="151" spans="1:11" x14ac:dyDescent="0.25">
      <c r="A151" s="1099" t="s">
        <v>558</v>
      </c>
      <c r="B151" s="1099"/>
      <c r="C151" s="563"/>
      <c r="D151" s="539"/>
      <c r="E151" s="511"/>
      <c r="F151" s="731"/>
      <c r="G151" s="543"/>
      <c r="H151" s="534"/>
      <c r="I151" s="540"/>
      <c r="J151" s="480"/>
      <c r="K151" s="488" t="e">
        <f t="shared" ref="K151:K195" si="3">G151/F151</f>
        <v>#DIV/0!</v>
      </c>
    </row>
    <row r="152" spans="1:11" ht="99" customHeight="1" x14ac:dyDescent="0.25">
      <c r="A152" s="494"/>
      <c r="B152" s="706" t="str">
        <f>'Целевые индикаторы '!B24</f>
        <v xml:space="preserve">Уровень регистрируемой безработицы к численности экономически активного населения Ульяновской области, процентов </v>
      </c>
      <c r="C152" s="572" t="s">
        <v>359</v>
      </c>
      <c r="D152" s="580"/>
      <c r="E152" s="542"/>
      <c r="F152" s="730" t="s">
        <v>113</v>
      </c>
      <c r="G152" s="564" t="s">
        <v>113</v>
      </c>
      <c r="H152" s="581">
        <f>'Целевые индикаторы '!D24</f>
        <v>0.54</v>
      </c>
      <c r="I152" s="582">
        <f>'Целевые индикаторы '!E24</f>
        <v>0.46</v>
      </c>
      <c r="J152" s="706" t="str">
        <f>'Целевые индикаторы '!G24</f>
        <v>По состоянию на 01.01.2020 численность безработных граждан, зарегистрированных в государственных учреждениях службы занятости населения, составила 2859 человек. Уровень регистрируемой безработицы составил 0,46%</v>
      </c>
      <c r="K152" s="488" t="e">
        <v>#DIV/0!</v>
      </c>
    </row>
    <row r="153" spans="1:11" ht="84" customHeight="1" x14ac:dyDescent="0.25">
      <c r="A153" s="494"/>
      <c r="B153" s="583" t="str">
        <f>'Целевые индикаторы '!B25</f>
        <v>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 человек</v>
      </c>
      <c r="C153" s="572" t="s">
        <v>359</v>
      </c>
      <c r="D153" s="580"/>
      <c r="E153" s="542"/>
      <c r="F153" s="730" t="s">
        <v>113</v>
      </c>
      <c r="G153" s="564" t="s">
        <v>113</v>
      </c>
      <c r="H153" s="584">
        <f>'Целевые индикаторы '!D25</f>
        <v>219</v>
      </c>
      <c r="I153" s="584">
        <f>'Целевые индикаторы '!E25</f>
        <v>219</v>
      </c>
      <c r="J153" s="585" t="str">
        <f>'Целевые индикаторы '!G25</f>
        <v>Численность на 01.01.2020 составляет 219 человек</v>
      </c>
      <c r="K153" s="488"/>
    </row>
    <row r="154" spans="1:11" ht="64.5" customHeight="1" x14ac:dyDescent="0.25">
      <c r="A154" s="494"/>
      <c r="B154" s="705" t="str">
        <f>'Целевые индикаторы '!B27</f>
        <v>Численность работников, прошедших обучение по охране труда в аккредитованных обучающих организациях, человек</v>
      </c>
      <c r="C154" s="572" t="s">
        <v>359</v>
      </c>
      <c r="D154" s="580"/>
      <c r="E154" s="542"/>
      <c r="F154" s="730" t="s">
        <v>113</v>
      </c>
      <c r="G154" s="564" t="s">
        <v>113</v>
      </c>
      <c r="H154" s="586">
        <f>'Целевые индикаторы '!D27</f>
        <v>12600</v>
      </c>
      <c r="I154" s="587">
        <f>'Целевые индикаторы '!E27</f>
        <v>12753</v>
      </c>
      <c r="J154" s="705" t="str">
        <f>'Целевые индикаторы '!G27</f>
        <v>Количество работников прошедших обучение за  2019 год составило 12753 человека. Целевой индикатор по итогам  года перевыполнен на 1,2%.</v>
      </c>
      <c r="K154" s="488" t="e">
        <v>#DIV/0!</v>
      </c>
    </row>
    <row r="155" spans="1:11" ht="72.75" customHeight="1" x14ac:dyDescent="0.25">
      <c r="A155" s="494"/>
      <c r="B155" s="705" t="str">
        <f>'Целевые индикаторы '!B26</f>
        <v xml:space="preserve">Численность получателей государственных услуг в сфере содействия занятости населения, человек </v>
      </c>
      <c r="C155" s="572" t="s">
        <v>359</v>
      </c>
      <c r="D155" s="580"/>
      <c r="E155" s="542"/>
      <c r="F155" s="730" t="s">
        <v>113</v>
      </c>
      <c r="G155" s="564" t="s">
        <v>113</v>
      </c>
      <c r="H155" s="588">
        <f>'Целевые индикаторы '!D26</f>
        <v>78900</v>
      </c>
      <c r="I155" s="584">
        <f>'Целевые индикаторы '!E26</f>
        <v>91161</v>
      </c>
      <c r="J155" s="589" t="str">
        <f>'Целевые индикаторы '!G26</f>
        <v>Количество получателей государственных услуг в сфере занятости за 2019 год составило 91161 человек. Целевой индикатор по итогам 2019 года выполнен</v>
      </c>
      <c r="K155" s="488" t="e">
        <v>#DIV/0!</v>
      </c>
    </row>
    <row r="156" spans="1:11" ht="231" customHeight="1" x14ac:dyDescent="0.25">
      <c r="A156" s="494"/>
      <c r="B156" s="705" t="str">
        <f>'Целевые индикаторы '!B28</f>
        <v>Численность пострадавших в результате несчастных случаев на производстве с утратой трудоспособности на 1 рабочий день и более, человек</v>
      </c>
      <c r="C156" s="572" t="s">
        <v>359</v>
      </c>
      <c r="D156" s="580"/>
      <c r="E156" s="542"/>
      <c r="F156" s="730" t="s">
        <v>113</v>
      </c>
      <c r="G156" s="564" t="s">
        <v>113</v>
      </c>
      <c r="H156" s="590">
        <f>'Целевые индикаторы '!D28</f>
        <v>270</v>
      </c>
      <c r="I156" s="590">
        <f>'Целевые индикаторы '!E28</f>
        <v>227</v>
      </c>
      <c r="J156" s="706" t="str">
        <f>'Целевые индикаторы '!G28</f>
        <v>За   2019 год численность пострадавших в результате несчастных случаев на производстве составила 227 человек , что на 16%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v>
      </c>
      <c r="K156" s="488" t="e">
        <v>#DIV/0!</v>
      </c>
    </row>
    <row r="157" spans="1:11" ht="57" customHeight="1" x14ac:dyDescent="0.25">
      <c r="A157" s="494"/>
      <c r="B157" s="705" t="str">
        <f>'Целевые индикаторы '!B29</f>
        <v>Количество рабочих мест, на которых проведена специальная оценка условий труда, единиц</v>
      </c>
      <c r="C157" s="572" t="s">
        <v>359</v>
      </c>
      <c r="D157" s="580"/>
      <c r="E157" s="542"/>
      <c r="F157" s="730" t="s">
        <v>113</v>
      </c>
      <c r="G157" s="564" t="s">
        <v>113</v>
      </c>
      <c r="H157" s="586">
        <f>'Целевые индикаторы '!D29</f>
        <v>52000</v>
      </c>
      <c r="I157" s="590">
        <f>'Целевые индикаторы '!E29</f>
        <v>58826</v>
      </c>
      <c r="J157" s="425" t="str">
        <f>'Целевые индикаторы '!G29</f>
        <v xml:space="preserve">За  2019 год специальная оценка условий труда проведена на 58826 рабочих местах. Фактическое значение данного показателя увеличено по сравнению с запланированным на 13,1%. </v>
      </c>
      <c r="K157" s="488" t="e">
        <v>#DIV/0!</v>
      </c>
    </row>
    <row r="158" spans="1:11" ht="103.5" customHeight="1" x14ac:dyDescent="0.25">
      <c r="A158" s="494"/>
      <c r="B158" s="705" t="str">
        <f>'Целевые индикаторы '!B30</f>
        <v>Численность работников, занятых на работах с вредными и (или) опасными условиями труда, тыс. человек</v>
      </c>
      <c r="C158" s="572" t="s">
        <v>359</v>
      </c>
      <c r="D158" s="580"/>
      <c r="E158" s="542"/>
      <c r="F158" s="730" t="s">
        <v>113</v>
      </c>
      <c r="G158" s="564" t="s">
        <v>113</v>
      </c>
      <c r="H158" s="574">
        <f>'Целевые индикаторы '!D30</f>
        <v>44.9</v>
      </c>
      <c r="I158" s="574">
        <f>'Целевые индикаторы '!E30</f>
        <v>39.5</v>
      </c>
      <c r="J158" s="574" t="str">
        <f>'Целевые индикаторы '!G30</f>
        <v>Показатель подсчитывается территориальным органом статистики 1 раз в год (предварительно в мае). Прогнозируемые данные взятые по итогам 2018 года.</v>
      </c>
      <c r="K158" s="488" t="e">
        <v>#DIV/0!</v>
      </c>
    </row>
    <row r="159" spans="1:11" ht="91.5" customHeight="1" x14ac:dyDescent="0.25">
      <c r="A159" s="494"/>
      <c r="B159" s="1009" t="str">
        <f>'Целевые индикаторы '!B31</f>
        <v>Удельный вес работников, занятых на работах с вредными и (или) опасными условиями труда, процентов</v>
      </c>
      <c r="C159" s="572" t="s">
        <v>359</v>
      </c>
      <c r="D159" s="539"/>
      <c r="E159" s="542"/>
      <c r="F159" s="730" t="s">
        <v>113</v>
      </c>
      <c r="G159" s="564" t="s">
        <v>113</v>
      </c>
      <c r="H159" s="574">
        <f>'Целевые индикаторы '!D31</f>
        <v>35.9</v>
      </c>
      <c r="I159" s="574">
        <f>'Целевые индикаторы '!E31</f>
        <v>37.299999999999997</v>
      </c>
      <c r="J159" s="574" t="str">
        <f>'Целевые индикаторы '!G31</f>
        <v>Показатель подсчитывается территориальным органом статистики 1 раз в год (предварительно в мае). Прогнозируемые данные взятые по итогам 2018 года.</v>
      </c>
      <c r="K159" s="488" t="e">
        <f t="shared" si="3"/>
        <v>#VALUE!</v>
      </c>
    </row>
    <row r="160" spans="1:11" ht="231.75" customHeight="1" x14ac:dyDescent="0.25">
      <c r="A160" s="494"/>
      <c r="B160" s="705" t="s">
        <v>593</v>
      </c>
      <c r="C160" s="572" t="s">
        <v>359</v>
      </c>
      <c r="D160" s="539"/>
      <c r="E160" s="542"/>
      <c r="F160" s="730" t="s">
        <v>113</v>
      </c>
      <c r="G160" s="564" t="s">
        <v>113</v>
      </c>
      <c r="H160" s="708">
        <f>'Целевые индикаторы '!D32</f>
        <v>497</v>
      </c>
      <c r="I160" s="708">
        <f>'Целевые индикаторы '!E32</f>
        <v>1369</v>
      </c>
      <c r="J160" s="591" t="str">
        <f>'Целевые индикаторы '!G32</f>
        <v>Обучение граждан предпенсионного возраста в рамках национального проекта "Демография" осуществляется согласно  Постановления Правительства Ульяновской области № 137-П от 04.04.2019 г., а также Постановления Правительства Ульяновской области от 26.08.2019 № 429 . Завершили обучению сотрудники организацией, направленные на обучение со стороны работодателей, а также обратившиеся в центры занятости с целью обучения с использованием образовательного сертификата.  Целевой индикатор по итогам 12 месяцев выполнен.</v>
      </c>
      <c r="K160" s="488"/>
    </row>
    <row r="161" spans="1:11" ht="111" customHeight="1" x14ac:dyDescent="0.25">
      <c r="A161" s="494"/>
      <c r="B161" s="705" t="s">
        <v>594</v>
      </c>
      <c r="C161" s="572" t="s">
        <v>359</v>
      </c>
      <c r="D161" s="539"/>
      <c r="E161" s="542"/>
      <c r="F161" s="730" t="s">
        <v>113</v>
      </c>
      <c r="G161" s="564" t="s">
        <v>113</v>
      </c>
      <c r="H161" s="708">
        <f>'Целевые индикаторы '!D33</f>
        <v>85</v>
      </c>
      <c r="I161" s="708">
        <f>'Целевые индикаторы '!E33</f>
        <v>98</v>
      </c>
      <c r="J161" s="708" t="str">
        <f>'Целевые индикаторы '!G33</f>
        <v>1342 человека предпенсионного возраста, которые завершили обучение являются  работающими гражданами. Всего завершили обучение 1369 человека данной возрастной категории. 27 человек обучились, но трудоустроились по завершению обучения</v>
      </c>
      <c r="K161" s="488"/>
    </row>
    <row r="162" spans="1:11" ht="133.5" customHeight="1" x14ac:dyDescent="0.25">
      <c r="A162" s="494"/>
      <c r="B162" s="705" t="s">
        <v>595</v>
      </c>
      <c r="C162" s="572" t="s">
        <v>359</v>
      </c>
      <c r="D162" s="539"/>
      <c r="E162" s="542"/>
      <c r="F162" s="730" t="s">
        <v>113</v>
      </c>
      <c r="G162" s="564" t="s">
        <v>113</v>
      </c>
      <c r="H162" s="708">
        <f>'Целевые индикаторы '!D34</f>
        <v>85</v>
      </c>
      <c r="I162" s="708">
        <f>'Целевые индикаторы '!E34</f>
        <v>100</v>
      </c>
      <c r="J162" s="591" t="str">
        <f>'Целевые индикаторы '!G34</f>
        <v xml:space="preserve">Завершили обучение 1342 человека предпенсионного возраст, из числа работоющих сотрудников организаций и предприятий, все они сохранили свою занятость. </v>
      </c>
      <c r="K162" s="488"/>
    </row>
    <row r="163" spans="1:11" ht="98.25" customHeight="1" x14ac:dyDescent="0.25">
      <c r="A163" s="494"/>
      <c r="B163" s="705" t="s">
        <v>596</v>
      </c>
      <c r="C163" s="572" t="s">
        <v>359</v>
      </c>
      <c r="D163" s="539"/>
      <c r="E163" s="542"/>
      <c r="F163" s="730" t="s">
        <v>113</v>
      </c>
      <c r="G163" s="564" t="s">
        <v>113</v>
      </c>
      <c r="H163" s="708">
        <f>'Целевые индикаторы '!D35</f>
        <v>20</v>
      </c>
      <c r="I163" s="708">
        <f>'Целевые индикаторы '!E35</f>
        <v>24</v>
      </c>
      <c r="J163" s="708" t="str">
        <f>'Целевые индикаторы '!G35</f>
        <v xml:space="preserve">Постановление вступило в силу с 01.07.2019. Получили субсидию следующие организации:  ООО "УАЗ" - за 13 выпускников, ООО "ДААЗ" - за 2 выпускников, ФНПЦ АО "НПО Марс" - за 5 выпускников, АО "НПП "Завод Искра" - за 4 выпускников. </v>
      </c>
      <c r="K163" s="488"/>
    </row>
    <row r="164" spans="1:11" ht="98.25" customHeight="1" x14ac:dyDescent="0.25">
      <c r="A164" s="494"/>
      <c r="B164" s="705" t="str">
        <f>'Целевые индикаторы '!B36</f>
        <v>Численность трудоустроенных выпускников образовательных организаций высшего образования и профессиональных образовательных организаций из числа инвалидов молодого возраста, человек</v>
      </c>
      <c r="C164" s="572" t="s">
        <v>359</v>
      </c>
      <c r="D164" s="539"/>
      <c r="E164" s="542"/>
      <c r="F164" s="730" t="s">
        <v>113</v>
      </c>
      <c r="G164" s="564" t="s">
        <v>113</v>
      </c>
      <c r="H164" s="708">
        <f>'Целевые индикаторы '!D36</f>
        <v>20</v>
      </c>
      <c r="I164" s="708">
        <f>'Целевые индикаторы '!E36</f>
        <v>1</v>
      </c>
      <c r="J164" s="708" t="str">
        <f>'Целевые индикаторы '!G36</f>
        <v>Выпускник-инвалид трудоустроен в АО "Гулливер" по профессии повар. Работодатель субсидию получил.</v>
      </c>
      <c r="K164" s="488"/>
    </row>
    <row r="165" spans="1:11" ht="110.25" customHeight="1" x14ac:dyDescent="0.25">
      <c r="A165" s="494"/>
      <c r="B165" s="705" t="s">
        <v>465</v>
      </c>
      <c r="C165" s="572" t="s">
        <v>359</v>
      </c>
      <c r="D165" s="539"/>
      <c r="E165" s="542"/>
      <c r="F165" s="730" t="s">
        <v>113</v>
      </c>
      <c r="G165" s="564" t="s">
        <v>113</v>
      </c>
      <c r="H165" s="708">
        <f>'Целевые индикаторы '!D37</f>
        <v>270</v>
      </c>
      <c r="I165" s="708">
        <f>'Целевые индикаторы '!E37</f>
        <v>271</v>
      </c>
      <c r="J165" s="708" t="str">
        <f>'Целевые индикаторы '!G37</f>
        <v>По состоянию на 01.01.2020 численность женщин, находящихся в  отпуске по уходу за ребёнком в возрасте до трёх лет прошли переобучение в количестве 271 человек.</v>
      </c>
      <c r="K165" s="488"/>
    </row>
    <row r="166" spans="1:11" ht="57.75" customHeight="1" x14ac:dyDescent="0.25">
      <c r="A166" s="592" t="s">
        <v>225</v>
      </c>
      <c r="B166" s="593" t="s">
        <v>214</v>
      </c>
      <c r="C166" s="437"/>
      <c r="D166" s="496"/>
      <c r="E166" s="496"/>
      <c r="F166" s="665" t="s">
        <v>812</v>
      </c>
      <c r="G166" s="986">
        <f>G167</f>
        <v>3733.3</v>
      </c>
      <c r="H166" s="594"/>
      <c r="I166" s="595"/>
      <c r="J166" s="480"/>
      <c r="K166" s="488" t="e">
        <f t="shared" si="3"/>
        <v>#VALUE!</v>
      </c>
    </row>
    <row r="167" spans="1:11" ht="57.75" customHeight="1" x14ac:dyDescent="0.25">
      <c r="A167" s="479" t="s">
        <v>126</v>
      </c>
      <c r="B167" s="528" t="s">
        <v>184</v>
      </c>
      <c r="C167" s="437"/>
      <c r="D167" s="496"/>
      <c r="E167" s="496"/>
      <c r="F167" s="665" t="s">
        <v>813</v>
      </c>
      <c r="G167" s="986">
        <f>G168+G169+G170</f>
        <v>3733.3</v>
      </c>
      <c r="H167" s="596"/>
      <c r="I167" s="595"/>
      <c r="J167" s="480"/>
      <c r="K167" s="488" t="e">
        <f t="shared" si="3"/>
        <v>#VALUE!</v>
      </c>
    </row>
    <row r="168" spans="1:11" ht="164.25" customHeight="1" x14ac:dyDescent="0.25">
      <c r="A168" s="987" t="s">
        <v>218</v>
      </c>
      <c r="B168" s="705" t="s">
        <v>185</v>
      </c>
      <c r="C168" s="572" t="s">
        <v>359</v>
      </c>
      <c r="D168" s="703" t="s">
        <v>308</v>
      </c>
      <c r="E168" s="703" t="s">
        <v>307</v>
      </c>
      <c r="F168" s="988" t="s">
        <v>931</v>
      </c>
      <c r="G168" s="989">
        <v>666</v>
      </c>
      <c r="H168" s="965" t="s">
        <v>995</v>
      </c>
      <c r="I168" s="733" t="s">
        <v>932</v>
      </c>
      <c r="J168" s="990"/>
      <c r="K168" s="488" t="e">
        <f t="shared" si="3"/>
        <v>#VALUE!</v>
      </c>
    </row>
    <row r="169" spans="1:11" ht="57" customHeight="1" x14ac:dyDescent="0.25">
      <c r="A169" s="987" t="s">
        <v>219</v>
      </c>
      <c r="B169" s="706" t="s">
        <v>92</v>
      </c>
      <c r="C169" s="572" t="s">
        <v>359</v>
      </c>
      <c r="D169" s="703" t="s">
        <v>308</v>
      </c>
      <c r="E169" s="703" t="s">
        <v>309</v>
      </c>
      <c r="F169" s="988" t="s">
        <v>931</v>
      </c>
      <c r="G169" s="989">
        <v>33.299999999999997</v>
      </c>
      <c r="H169" s="495" t="s">
        <v>996</v>
      </c>
      <c r="I169" s="964" t="s">
        <v>933</v>
      </c>
      <c r="J169" s="984"/>
      <c r="K169" s="488" t="e">
        <f t="shared" si="3"/>
        <v>#VALUE!</v>
      </c>
    </row>
    <row r="170" spans="1:11" ht="124.5" customHeight="1" x14ac:dyDescent="0.25">
      <c r="A170" s="987" t="s">
        <v>220</v>
      </c>
      <c r="B170" s="705" t="s">
        <v>47</v>
      </c>
      <c r="C170" s="572" t="s">
        <v>359</v>
      </c>
      <c r="D170" s="703" t="s">
        <v>308</v>
      </c>
      <c r="E170" s="703" t="s">
        <v>307</v>
      </c>
      <c r="F170" s="988" t="s">
        <v>931</v>
      </c>
      <c r="G170" s="989">
        <v>3034</v>
      </c>
      <c r="H170" s="965" t="s">
        <v>995</v>
      </c>
      <c r="I170" s="733" t="s">
        <v>932</v>
      </c>
      <c r="J170" s="990"/>
      <c r="K170" s="488" t="e">
        <f t="shared" si="3"/>
        <v>#VALUE!</v>
      </c>
    </row>
    <row r="171" spans="1:11" x14ac:dyDescent="0.25">
      <c r="A171" s="1099" t="s">
        <v>550</v>
      </c>
      <c r="B171" s="1099"/>
      <c r="C171" s="437"/>
      <c r="D171" s="539"/>
      <c r="E171" s="597"/>
      <c r="F171" s="731"/>
      <c r="G171" s="598"/>
      <c r="H171" s="493"/>
      <c r="I171" s="599"/>
      <c r="J171" s="709"/>
      <c r="K171" s="488" t="e">
        <f t="shared" si="3"/>
        <v>#DIV/0!</v>
      </c>
    </row>
    <row r="172" spans="1:11" ht="74.25" customHeight="1" x14ac:dyDescent="0.25">
      <c r="A172" s="494"/>
      <c r="B172" s="705" t="str">
        <f>'Целевые индикаторы '!B39</f>
        <v>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v>
      </c>
      <c r="C172" s="572" t="s">
        <v>359</v>
      </c>
      <c r="D172" s="539"/>
      <c r="E172" s="703"/>
      <c r="F172" s="730" t="s">
        <v>113</v>
      </c>
      <c r="G172" s="564" t="s">
        <v>113</v>
      </c>
      <c r="H172" s="588">
        <f>'Целевые индикаторы '!D39</f>
        <v>750</v>
      </c>
      <c r="I172" s="590">
        <f>'Целевые индикаторы '!E39</f>
        <v>858</v>
      </c>
      <c r="J172" s="600" t="str">
        <f>'Целевые индикаторы '!G39</f>
        <v xml:space="preserve">За 2019 год значение целевого индикатора выполнено. </v>
      </c>
      <c r="K172" s="488" t="e">
        <f t="shared" si="3"/>
        <v>#VALUE!</v>
      </c>
    </row>
    <row r="173" spans="1:11" ht="51" hidden="1" customHeight="1" x14ac:dyDescent="0.25">
      <c r="A173" s="494"/>
      <c r="B173" s="705" t="s">
        <v>64</v>
      </c>
      <c r="C173" s="572" t="s">
        <v>334</v>
      </c>
      <c r="D173" s="539"/>
      <c r="E173" s="703"/>
      <c r="F173" s="730" t="s">
        <v>113</v>
      </c>
      <c r="G173" s="564" t="s">
        <v>113</v>
      </c>
      <c r="H173" s="601">
        <v>0</v>
      </c>
      <c r="I173" s="602"/>
      <c r="J173" s="493"/>
      <c r="K173" s="488" t="e">
        <f t="shared" si="3"/>
        <v>#VALUE!</v>
      </c>
    </row>
    <row r="174" spans="1:11" ht="72" customHeight="1" x14ac:dyDescent="0.25">
      <c r="A174" s="494"/>
      <c r="B174" s="705" t="str">
        <f>'Целевые индикаторы '!B40</f>
        <v>Доля участников подпрограммы и членов их семей, не достигших возраста 40 лет, в общей численности участников подпрограммы, процентов</v>
      </c>
      <c r="C174" s="572" t="s">
        <v>359</v>
      </c>
      <c r="D174" s="539"/>
      <c r="E174" s="703"/>
      <c r="F174" s="730" t="s">
        <v>113</v>
      </c>
      <c r="G174" s="564" t="s">
        <v>113</v>
      </c>
      <c r="H174" s="581">
        <f>'Целевые индикаторы '!D40</f>
        <v>60</v>
      </c>
      <c r="I174" s="602">
        <f>'Целевые индикаторы '!E40</f>
        <v>55.7</v>
      </c>
      <c r="J174" s="425" t="str">
        <f>'Целевые индикаторы '!G40</f>
        <v xml:space="preserve">Многие участники подпрограммы являются гражданами в возрасте свыше 40 лет, а также выросло количество детей-членов семей участников. </v>
      </c>
      <c r="K174" s="488" t="e">
        <f t="shared" si="3"/>
        <v>#VALUE!</v>
      </c>
    </row>
    <row r="175" spans="1:11" ht="63" customHeight="1" x14ac:dyDescent="0.25">
      <c r="A175" s="494"/>
      <c r="B175" s="705" t="str">
        <f>'Целевые индикаторы '!B41</f>
        <v>Доля участников подпрограммы, имеющих среднее профессиональное либо высшее образование, в общей численности участников подпрограммы, процентов</v>
      </c>
      <c r="C175" s="572" t="s">
        <v>359</v>
      </c>
      <c r="D175" s="539"/>
      <c r="E175" s="703"/>
      <c r="F175" s="730" t="s">
        <v>113</v>
      </c>
      <c r="G175" s="564" t="s">
        <v>113</v>
      </c>
      <c r="H175" s="581">
        <f>'Целевые индикаторы '!D41</f>
        <v>75</v>
      </c>
      <c r="I175" s="603">
        <f>'Целевые индикаторы '!E41</f>
        <v>53.1</v>
      </c>
      <c r="J175" s="425" t="str">
        <f>'Целевые индикаторы '!G41</f>
        <v xml:space="preserve">Многие участники программы являются гражданами в возрасте свыше 40 лет не имеющие профессионального образования. </v>
      </c>
      <c r="K175" s="488"/>
    </row>
    <row r="176" spans="1:11" ht="43.5" x14ac:dyDescent="0.25">
      <c r="A176" s="604" t="s">
        <v>112</v>
      </c>
      <c r="B176" s="605" t="s">
        <v>418</v>
      </c>
      <c r="C176" s="606"/>
      <c r="D176" s="607"/>
      <c r="E176" s="607"/>
      <c r="F176" s="665" t="s">
        <v>815</v>
      </c>
      <c r="G176" s="676">
        <f>G177+G192</f>
        <v>2759340.85733</v>
      </c>
      <c r="H176" s="608"/>
      <c r="I176" s="493"/>
      <c r="J176" s="607"/>
      <c r="K176" s="488" t="e">
        <f t="shared" si="3"/>
        <v>#VALUE!</v>
      </c>
    </row>
    <row r="177" spans="1:11" ht="113.25" customHeight="1" x14ac:dyDescent="0.25">
      <c r="A177" s="609" t="s">
        <v>164</v>
      </c>
      <c r="B177" s="610" t="s">
        <v>186</v>
      </c>
      <c r="C177" s="611" t="s">
        <v>559</v>
      </c>
      <c r="D177" s="612" t="s">
        <v>113</v>
      </c>
      <c r="E177" s="612" t="s">
        <v>113</v>
      </c>
      <c r="F177" s="665" t="s">
        <v>814</v>
      </c>
      <c r="G177" s="676">
        <f>G179+G180+G182+G189+G191</f>
        <v>2744983.9073299998</v>
      </c>
      <c r="H177" s="608"/>
      <c r="I177" s="493"/>
      <c r="J177" s="607"/>
      <c r="K177" s="488" t="e">
        <f t="shared" si="3"/>
        <v>#VALUE!</v>
      </c>
    </row>
    <row r="178" spans="1:11" ht="37.5" customHeight="1" x14ac:dyDescent="0.25">
      <c r="A178" s="1128" t="s">
        <v>218</v>
      </c>
      <c r="B178" s="1090" t="s">
        <v>816</v>
      </c>
      <c r="C178" s="613" t="s">
        <v>316</v>
      </c>
      <c r="D178" s="703" t="s">
        <v>306</v>
      </c>
      <c r="E178" s="703" t="s">
        <v>307</v>
      </c>
      <c r="F178" s="667" t="s">
        <v>166</v>
      </c>
      <c r="G178" s="674">
        <f>G179+G180</f>
        <v>131375.60634</v>
      </c>
      <c r="H178" s="608"/>
      <c r="I178" s="493"/>
      <c r="J178" s="607"/>
      <c r="K178" s="488" t="e">
        <f t="shared" si="3"/>
        <v>#VALUE!</v>
      </c>
    </row>
    <row r="179" spans="1:11" ht="73.5" customHeight="1" x14ac:dyDescent="0.25">
      <c r="A179" s="1129"/>
      <c r="B179" s="1091"/>
      <c r="C179" s="490" t="s">
        <v>631</v>
      </c>
      <c r="D179" s="703" t="s">
        <v>306</v>
      </c>
      <c r="E179" s="703" t="s">
        <v>307</v>
      </c>
      <c r="F179" s="666" t="s">
        <v>817</v>
      </c>
      <c r="G179" s="675">
        <v>103514.43358</v>
      </c>
      <c r="H179" s="1093" t="s">
        <v>355</v>
      </c>
      <c r="I179" s="425" t="s">
        <v>969</v>
      </c>
      <c r="J179" s="1083"/>
      <c r="K179" s="488" t="e">
        <f t="shared" si="3"/>
        <v>#VALUE!</v>
      </c>
    </row>
    <row r="180" spans="1:11" ht="53.25" customHeight="1" x14ac:dyDescent="0.25">
      <c r="A180" s="1129"/>
      <c r="B180" s="1092"/>
      <c r="C180" s="572" t="s">
        <v>359</v>
      </c>
      <c r="D180" s="703" t="s">
        <v>306</v>
      </c>
      <c r="E180" s="703" t="s">
        <v>307</v>
      </c>
      <c r="F180" s="668" t="s">
        <v>818</v>
      </c>
      <c r="G180" s="673">
        <v>27861.172760000001</v>
      </c>
      <c r="H180" s="1094"/>
      <c r="I180" s="1096" t="s">
        <v>934</v>
      </c>
      <c r="J180" s="1083"/>
      <c r="K180" s="488"/>
    </row>
    <row r="181" spans="1:11" ht="70.5" customHeight="1" x14ac:dyDescent="0.25">
      <c r="A181" s="1130"/>
      <c r="B181" s="705" t="s">
        <v>589</v>
      </c>
      <c r="C181" s="572" t="s">
        <v>359</v>
      </c>
      <c r="D181" s="703" t="s">
        <v>306</v>
      </c>
      <c r="E181" s="703" t="s">
        <v>307</v>
      </c>
      <c r="F181" s="668" t="s">
        <v>818</v>
      </c>
      <c r="G181" s="672">
        <v>205.8312</v>
      </c>
      <c r="H181" s="1095"/>
      <c r="I181" s="1097"/>
      <c r="J181" s="703"/>
      <c r="K181" s="488"/>
    </row>
    <row r="182" spans="1:11" ht="31.5" customHeight="1" x14ac:dyDescent="0.25">
      <c r="A182" s="614" t="s">
        <v>219</v>
      </c>
      <c r="B182" s="577" t="s">
        <v>597</v>
      </c>
      <c r="C182" s="615"/>
      <c r="D182" s="703"/>
      <c r="E182" s="703"/>
      <c r="F182" s="669" t="s">
        <v>166</v>
      </c>
      <c r="G182" s="677">
        <f>G183+G184+G187</f>
        <v>2591642.8139900002</v>
      </c>
      <c r="H182" s="538" t="s">
        <v>166</v>
      </c>
      <c r="I182" s="538" t="s">
        <v>166</v>
      </c>
      <c r="J182" s="703"/>
      <c r="K182" s="488"/>
    </row>
    <row r="183" spans="1:11" ht="72.75" customHeight="1" x14ac:dyDescent="0.25">
      <c r="A183" s="1087" t="s">
        <v>177</v>
      </c>
      <c r="B183" s="1100" t="s">
        <v>39</v>
      </c>
      <c r="C183" s="490" t="s">
        <v>631</v>
      </c>
      <c r="D183" s="703" t="s">
        <v>306</v>
      </c>
      <c r="E183" s="703" t="s">
        <v>307</v>
      </c>
      <c r="F183" s="670" t="s">
        <v>819</v>
      </c>
      <c r="G183" s="671">
        <v>2406285.1120000002</v>
      </c>
      <c r="H183" s="617" t="s">
        <v>168</v>
      </c>
      <c r="I183" s="425" t="s">
        <v>968</v>
      </c>
      <c r="J183" s="494"/>
      <c r="K183" s="488" t="e">
        <f t="shared" si="3"/>
        <v>#VALUE!</v>
      </c>
    </row>
    <row r="184" spans="1:11" ht="409.5" customHeight="1" x14ac:dyDescent="0.25">
      <c r="A184" s="1088"/>
      <c r="B184" s="1101"/>
      <c r="C184" s="1103" t="s">
        <v>333</v>
      </c>
      <c r="D184" s="1105" t="s">
        <v>307</v>
      </c>
      <c r="E184" s="1105" t="s">
        <v>307</v>
      </c>
      <c r="F184" s="1135" t="s">
        <v>819</v>
      </c>
      <c r="G184" s="1137">
        <v>10076.299999999999</v>
      </c>
      <c r="H184" s="1093" t="s">
        <v>997</v>
      </c>
      <c r="I184" s="1096" t="s">
        <v>970</v>
      </c>
      <c r="J184" s="618"/>
      <c r="K184" s="619"/>
    </row>
    <row r="185" spans="1:11" ht="213" customHeight="1" x14ac:dyDescent="0.25">
      <c r="A185" s="1088"/>
      <c r="B185" s="1102"/>
      <c r="C185" s="1104"/>
      <c r="D185" s="1106"/>
      <c r="E185" s="1106"/>
      <c r="F185" s="1136"/>
      <c r="G185" s="1138"/>
      <c r="H185" s="1095"/>
      <c r="I185" s="1097"/>
      <c r="J185" s="618"/>
      <c r="K185" s="620"/>
    </row>
    <row r="186" spans="1:11" s="652" customFormat="1" ht="92.25" hidden="1" customHeight="1" x14ac:dyDescent="0.25">
      <c r="A186" s="1089"/>
      <c r="B186" s="991" t="s">
        <v>589</v>
      </c>
      <c r="C186" s="992" t="s">
        <v>598</v>
      </c>
      <c r="D186" s="993" t="s">
        <v>306</v>
      </c>
      <c r="E186" s="993" t="s">
        <v>307</v>
      </c>
      <c r="F186" s="670" t="s">
        <v>819</v>
      </c>
      <c r="G186" s="994"/>
      <c r="H186" s="966"/>
      <c r="I186" s="995" t="s">
        <v>605</v>
      </c>
      <c r="J186" s="996"/>
      <c r="K186" s="997"/>
    </row>
    <row r="187" spans="1:11" ht="99" customHeight="1" x14ac:dyDescent="0.25">
      <c r="A187" s="1087" t="s">
        <v>41</v>
      </c>
      <c r="B187" s="705" t="s">
        <v>40</v>
      </c>
      <c r="C187" s="572" t="s">
        <v>359</v>
      </c>
      <c r="D187" s="703" t="s">
        <v>306</v>
      </c>
      <c r="E187" s="703" t="s">
        <v>307</v>
      </c>
      <c r="F187" s="670" t="s">
        <v>820</v>
      </c>
      <c r="G187" s="673">
        <v>175281.40199000001</v>
      </c>
      <c r="H187" s="617" t="s">
        <v>168</v>
      </c>
      <c r="I187" s="425" t="s">
        <v>967</v>
      </c>
      <c r="J187" s="494"/>
      <c r="K187" s="488"/>
    </row>
    <row r="188" spans="1:11" ht="92.25" customHeight="1" x14ac:dyDescent="0.25">
      <c r="A188" s="1089"/>
      <c r="B188" s="705" t="s">
        <v>589</v>
      </c>
      <c r="C188" s="572" t="s">
        <v>359</v>
      </c>
      <c r="D188" s="703" t="s">
        <v>306</v>
      </c>
      <c r="E188" s="703" t="s">
        <v>307</v>
      </c>
      <c r="F188" s="670" t="s">
        <v>820</v>
      </c>
      <c r="G188" s="671">
        <v>17921.177</v>
      </c>
      <c r="H188" s="617"/>
      <c r="I188" s="425" t="s">
        <v>606</v>
      </c>
      <c r="J188" s="618"/>
      <c r="K188" s="620"/>
    </row>
    <row r="189" spans="1:11" ht="333.75" customHeight="1" x14ac:dyDescent="0.25">
      <c r="A189" s="530" t="s">
        <v>220</v>
      </c>
      <c r="B189" s="531" t="s">
        <v>42</v>
      </c>
      <c r="C189" s="503" t="s">
        <v>561</v>
      </c>
      <c r="D189" s="703" t="s">
        <v>308</v>
      </c>
      <c r="E189" s="703" t="s">
        <v>308</v>
      </c>
      <c r="F189" s="670" t="s">
        <v>821</v>
      </c>
      <c r="G189" s="671">
        <v>18928.687000000002</v>
      </c>
      <c r="H189" s="711" t="s">
        <v>612</v>
      </c>
      <c r="I189" s="425" t="s">
        <v>966</v>
      </c>
      <c r="J189" s="425"/>
      <c r="K189" s="488" t="e">
        <f t="shared" si="3"/>
        <v>#VALUE!</v>
      </c>
    </row>
    <row r="190" spans="1:11" ht="92.25" customHeight="1" x14ac:dyDescent="0.25">
      <c r="A190" s="530"/>
      <c r="B190" s="705" t="s">
        <v>589</v>
      </c>
      <c r="C190" s="490" t="s">
        <v>598</v>
      </c>
      <c r="D190" s="703" t="s">
        <v>306</v>
      </c>
      <c r="E190" s="703" t="s">
        <v>307</v>
      </c>
      <c r="F190" s="670" t="s">
        <v>821</v>
      </c>
      <c r="G190" s="557">
        <v>12336.5</v>
      </c>
      <c r="H190" s="998"/>
      <c r="I190" s="425" t="s">
        <v>965</v>
      </c>
      <c r="J190" s="618"/>
      <c r="K190" s="620"/>
    </row>
    <row r="191" spans="1:11" ht="147.75" customHeight="1" x14ac:dyDescent="0.25">
      <c r="A191" s="530" t="s">
        <v>221</v>
      </c>
      <c r="B191" s="531" t="s">
        <v>9</v>
      </c>
      <c r="C191" s="490" t="s">
        <v>631</v>
      </c>
      <c r="D191" s="703" t="s">
        <v>306</v>
      </c>
      <c r="E191" s="703" t="s">
        <v>307</v>
      </c>
      <c r="F191" s="670" t="s">
        <v>822</v>
      </c>
      <c r="G191" s="557">
        <v>3036.8</v>
      </c>
      <c r="H191" s="425" t="s">
        <v>15</v>
      </c>
      <c r="I191" s="425" t="s">
        <v>964</v>
      </c>
      <c r="J191" s="480"/>
      <c r="K191" s="488" t="e">
        <f t="shared" si="3"/>
        <v>#VALUE!</v>
      </c>
    </row>
    <row r="192" spans="1:11" ht="43.5" customHeight="1" x14ac:dyDescent="0.25">
      <c r="A192" s="497" t="s">
        <v>161</v>
      </c>
      <c r="B192" s="498" t="s">
        <v>188</v>
      </c>
      <c r="C192" s="621"/>
      <c r="D192" s="622"/>
      <c r="E192" s="622"/>
      <c r="F192" s="670" t="s">
        <v>823</v>
      </c>
      <c r="G192" s="616">
        <f>G193</f>
        <v>14356.95</v>
      </c>
      <c r="H192" s="538" t="s">
        <v>166</v>
      </c>
      <c r="I192" s="538" t="s">
        <v>166</v>
      </c>
      <c r="J192" s="480"/>
      <c r="K192" s="488" t="e">
        <f t="shared" si="3"/>
        <v>#VALUE!</v>
      </c>
    </row>
    <row r="193" spans="1:11" ht="361.5" customHeight="1" x14ac:dyDescent="0.25">
      <c r="A193" s="530" t="s">
        <v>80</v>
      </c>
      <c r="B193" s="623" t="s">
        <v>189</v>
      </c>
      <c r="C193" s="503" t="s">
        <v>549</v>
      </c>
      <c r="D193" s="703" t="s">
        <v>308</v>
      </c>
      <c r="E193" s="703" t="s">
        <v>307</v>
      </c>
      <c r="F193" s="670" t="s">
        <v>823</v>
      </c>
      <c r="G193" s="557">
        <v>14356.95</v>
      </c>
      <c r="H193" s="617" t="s">
        <v>998</v>
      </c>
      <c r="I193" s="495" t="s">
        <v>963</v>
      </c>
      <c r="J193" s="705"/>
      <c r="K193" s="488"/>
    </row>
    <row r="194" spans="1:11" x14ac:dyDescent="0.25">
      <c r="A194" s="1099" t="s">
        <v>558</v>
      </c>
      <c r="B194" s="1099"/>
      <c r="C194" s="703"/>
      <c r="D194" s="624"/>
      <c r="E194" s="597"/>
      <c r="F194" s="731"/>
      <c r="G194" s="598"/>
      <c r="H194" s="598"/>
      <c r="I194" s="598"/>
      <c r="J194" s="598"/>
      <c r="K194" s="488" t="e">
        <f t="shared" si="3"/>
        <v>#DIV/0!</v>
      </c>
    </row>
    <row r="195" spans="1:11" ht="92.25" hidden="1" customHeight="1" x14ac:dyDescent="0.25">
      <c r="A195" s="494"/>
      <c r="B195" s="705" t="s">
        <v>297</v>
      </c>
      <c r="C195" s="571" t="s">
        <v>335</v>
      </c>
      <c r="D195" s="624"/>
      <c r="E195" s="542"/>
      <c r="F195" s="731"/>
      <c r="G195" s="625"/>
      <c r="H195" s="626" t="e">
        <f>'Целевые индикаторы '!#REF!</f>
        <v>#REF!</v>
      </c>
      <c r="I195" s="626" t="e">
        <f>'Целевые индикаторы '!#REF!</f>
        <v>#REF!</v>
      </c>
      <c r="J195" s="708" t="e">
        <f>'Целевые индикаторы '!#REF!</f>
        <v>#REF!</v>
      </c>
      <c r="K195" s="488" t="e">
        <f t="shared" si="3"/>
        <v>#DIV/0!</v>
      </c>
    </row>
    <row r="196" spans="1:11" ht="101.25" customHeight="1" x14ac:dyDescent="0.25">
      <c r="A196" s="530" t="s">
        <v>80</v>
      </c>
      <c r="B196" s="706" t="str">
        <f>'Целевые индикаторы '!B44</f>
        <v>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процентов</v>
      </c>
      <c r="C196" s="485" t="s">
        <v>556</v>
      </c>
      <c r="D196" s="624"/>
      <c r="E196" s="542"/>
      <c r="F196" s="730" t="s">
        <v>113</v>
      </c>
      <c r="G196" s="564" t="s">
        <v>113</v>
      </c>
      <c r="H196" s="603">
        <f>'Целевые индикаторы '!D44</f>
        <v>99.5</v>
      </c>
      <c r="I196" s="603">
        <f>'Целевые индикаторы '!E44</f>
        <v>100</v>
      </c>
      <c r="J196" s="516" t="str">
        <f>'Целевые индикаторы '!G44</f>
        <v>За 2019 год значение целевого индикатора перевыполнено</v>
      </c>
      <c r="K196" s="488"/>
    </row>
    <row r="197" spans="1:11" ht="103.5" customHeight="1" x14ac:dyDescent="0.25">
      <c r="A197" s="530" t="s">
        <v>81</v>
      </c>
      <c r="B197" s="705" t="str">
        <f>'Целевые индикаторы '!B45</f>
        <v>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v>
      </c>
      <c r="C197" s="571" t="s">
        <v>560</v>
      </c>
      <c r="D197" s="624"/>
      <c r="E197" s="542"/>
      <c r="F197" s="730" t="s">
        <v>113</v>
      </c>
      <c r="G197" s="564" t="s">
        <v>113</v>
      </c>
      <c r="H197" s="627">
        <f>'Целевые индикаторы '!D45</f>
        <v>42.48</v>
      </c>
      <c r="I197" s="628">
        <f>'Целевые индикаторы '!E45</f>
        <v>42.54</v>
      </c>
      <c r="J197" s="516" t="str">
        <f>'Целевые индикаторы '!G45</f>
        <v xml:space="preserve">За 2019 год значение целевого индикатора выполнено и составило 99,9% </v>
      </c>
      <c r="K197" s="535"/>
    </row>
    <row r="198" spans="1:11" ht="111.75" customHeight="1" x14ac:dyDescent="0.25">
      <c r="A198" s="530" t="s">
        <v>18</v>
      </c>
      <c r="B198" s="1009" t="str">
        <f>'Целевые индикаторы '!B46</f>
        <v>Удельный расход тепловой энергии в расчете на 1 кв. м общей площади помещений, занимаемых подведомственными организациями, Гкал/кв. м</v>
      </c>
      <c r="C198" s="503" t="s">
        <v>549</v>
      </c>
      <c r="D198" s="624"/>
      <c r="E198" s="542"/>
      <c r="F198" s="730" t="s">
        <v>113</v>
      </c>
      <c r="G198" s="564" t="s">
        <v>113</v>
      </c>
      <c r="H198" s="627">
        <f>'Целевые индикаторы '!D46</f>
        <v>0.113</v>
      </c>
      <c r="I198" s="628">
        <f>'Целевые индикаторы '!E46</f>
        <v>0.11</v>
      </c>
      <c r="J198" s="516" t="str">
        <f>'Целевые индикаторы '!G46</f>
        <v>За 2019 год значение целевого индикатора перевыполнено и составило 102,7 %</v>
      </c>
      <c r="K198" s="535"/>
    </row>
    <row r="199" spans="1:11" ht="113.25" customHeight="1" x14ac:dyDescent="0.25">
      <c r="A199" s="530" t="s">
        <v>462</v>
      </c>
      <c r="B199" s="1009" t="str">
        <f>'Целевые индикаторы '!B47</f>
        <v>Удельный расход природного газа в расчете на 1 кв. м общей площади помещений, занимаемых подведомственными организациями, тыс. куб. м/кв. м</v>
      </c>
      <c r="C199" s="503" t="s">
        <v>549</v>
      </c>
      <c r="D199" s="624"/>
      <c r="E199" s="542"/>
      <c r="F199" s="730" t="s">
        <v>113</v>
      </c>
      <c r="G199" s="564" t="s">
        <v>113</v>
      </c>
      <c r="H199" s="627">
        <f>'Целевые индикаторы '!D47</f>
        <v>9.06</v>
      </c>
      <c r="I199" s="628">
        <f>'Целевые индикаторы '!E47</f>
        <v>9.6199999999999992</v>
      </c>
      <c r="J199" s="516" t="str">
        <f>'Целевые индикаторы '!G47</f>
        <v>За 2019 год значение целевого индикатора составило 93,8%</v>
      </c>
      <c r="K199" s="535"/>
    </row>
    <row r="200" spans="1:11" ht="117" customHeight="1" x14ac:dyDescent="0.25">
      <c r="A200" s="530" t="s">
        <v>463</v>
      </c>
      <c r="B200" s="1009" t="str">
        <f>'Целевые индикаторы '!B48</f>
        <v xml:space="preserve">Удельный расход воды в расчете на 1 кв. м общей площади помещений, занимаемых подведомственными организациями, тыс. куб. м / кв. м
</v>
      </c>
      <c r="C200" s="503" t="s">
        <v>549</v>
      </c>
      <c r="D200" s="624"/>
      <c r="E200" s="542"/>
      <c r="F200" s="730" t="s">
        <v>113</v>
      </c>
      <c r="G200" s="564" t="s">
        <v>113</v>
      </c>
      <c r="H200" s="627">
        <f>'Целевые индикаторы '!D48</f>
        <v>0.82099999999999995</v>
      </c>
      <c r="I200" s="628">
        <f>'Целевые индикаторы '!E48</f>
        <v>0.93</v>
      </c>
      <c r="J200" s="516" t="str">
        <f>'Целевые индикаторы '!G48</f>
        <v>За 2019 год значение целевого индикатора составило 86,7%</v>
      </c>
      <c r="K200" s="535"/>
    </row>
    <row r="201" spans="1:11" s="629" customFormat="1" ht="55.5" customHeight="1" x14ac:dyDescent="0.2">
      <c r="B201" s="630" t="s">
        <v>426</v>
      </c>
      <c r="C201" s="631"/>
      <c r="D201" s="631"/>
      <c r="E201" s="631"/>
      <c r="F201" s="656" t="s">
        <v>824</v>
      </c>
      <c r="G201" s="999">
        <f>G202+G211</f>
        <v>33297.1</v>
      </c>
      <c r="H201" s="631"/>
      <c r="I201" s="631"/>
      <c r="J201" s="632"/>
      <c r="K201" s="633"/>
    </row>
    <row r="202" spans="1:11" ht="99.75" customHeight="1" x14ac:dyDescent="0.25">
      <c r="A202" s="631" t="s">
        <v>126</v>
      </c>
      <c r="B202" s="634" t="s">
        <v>427</v>
      </c>
      <c r="C202" s="490" t="s">
        <v>562</v>
      </c>
      <c r="D202" s="624"/>
      <c r="E202" s="542"/>
      <c r="F202" s="656" t="s">
        <v>825</v>
      </c>
      <c r="G202" s="635">
        <f>G203+G207</f>
        <v>1863.6</v>
      </c>
      <c r="H202" s="636" t="s">
        <v>166</v>
      </c>
      <c r="I202" s="636" t="s">
        <v>166</v>
      </c>
      <c r="J202" s="516"/>
      <c r="K202" s="535"/>
    </row>
    <row r="203" spans="1:11" ht="65.25" customHeight="1" x14ac:dyDescent="0.25">
      <c r="A203" s="631" t="s">
        <v>218</v>
      </c>
      <c r="B203" s="637" t="s">
        <v>428</v>
      </c>
      <c r="C203" s="490" t="s">
        <v>562</v>
      </c>
      <c r="D203" s="624"/>
      <c r="E203" s="542"/>
      <c r="F203" s="656" t="s">
        <v>825</v>
      </c>
      <c r="G203" s="635">
        <f>G204+G205+G206</f>
        <v>1636.3999999999999</v>
      </c>
      <c r="H203" s="636" t="s">
        <v>166</v>
      </c>
      <c r="I203" s="636" t="s">
        <v>166</v>
      </c>
      <c r="J203" s="678"/>
      <c r="K203" s="535"/>
    </row>
    <row r="204" spans="1:11" ht="409.6" customHeight="1" x14ac:dyDescent="0.25">
      <c r="A204" s="638" t="s">
        <v>165</v>
      </c>
      <c r="B204" s="705" t="s">
        <v>429</v>
      </c>
      <c r="C204" s="490" t="s">
        <v>563</v>
      </c>
      <c r="D204" s="713" t="s">
        <v>308</v>
      </c>
      <c r="E204" s="713" t="s">
        <v>307</v>
      </c>
      <c r="F204" s="729" t="s">
        <v>826</v>
      </c>
      <c r="G204" s="639">
        <v>1</v>
      </c>
      <c r="H204" s="640" t="s">
        <v>529</v>
      </c>
      <c r="I204" s="724" t="s">
        <v>936</v>
      </c>
      <c r="J204" s="516" t="s">
        <v>935</v>
      </c>
      <c r="K204" s="535"/>
    </row>
    <row r="205" spans="1:11" ht="152.25" customHeight="1" x14ac:dyDescent="0.25">
      <c r="A205" s="638" t="s">
        <v>420</v>
      </c>
      <c r="B205" s="705" t="s">
        <v>430</v>
      </c>
      <c r="C205" s="490" t="s">
        <v>544</v>
      </c>
      <c r="D205" s="713" t="s">
        <v>308</v>
      </c>
      <c r="E205" s="713" t="s">
        <v>307</v>
      </c>
      <c r="F205" s="562" t="s">
        <v>827</v>
      </c>
      <c r="G205" s="639">
        <f>250.3+1140</f>
        <v>1390.3</v>
      </c>
      <c r="H205" s="640" t="s">
        <v>999</v>
      </c>
      <c r="I205" s="1000" t="s">
        <v>912</v>
      </c>
      <c r="J205" s="678"/>
      <c r="K205" s="535"/>
    </row>
    <row r="206" spans="1:11" ht="102.75" customHeight="1" x14ac:dyDescent="0.25">
      <c r="A206" s="638" t="s">
        <v>421</v>
      </c>
      <c r="B206" s="705" t="s">
        <v>376</v>
      </c>
      <c r="C206" s="490" t="s">
        <v>563</v>
      </c>
      <c r="D206" s="713" t="s">
        <v>308</v>
      </c>
      <c r="E206" s="713" t="s">
        <v>307</v>
      </c>
      <c r="F206" s="729" t="s">
        <v>826</v>
      </c>
      <c r="G206" s="639">
        <v>245.1</v>
      </c>
      <c r="H206" s="640" t="s">
        <v>530</v>
      </c>
      <c r="I206" s="752" t="s">
        <v>937</v>
      </c>
      <c r="J206" s="516" t="s">
        <v>935</v>
      </c>
      <c r="K206" s="535"/>
    </row>
    <row r="207" spans="1:11" ht="69" customHeight="1" x14ac:dyDescent="0.25">
      <c r="A207" s="631" t="s">
        <v>219</v>
      </c>
      <c r="B207" s="637" t="s">
        <v>431</v>
      </c>
      <c r="C207" s="490" t="s">
        <v>172</v>
      </c>
      <c r="D207" s="624"/>
      <c r="E207" s="542"/>
      <c r="F207" s="656" t="s">
        <v>826</v>
      </c>
      <c r="G207" s="1001">
        <f>G208+G209+G210</f>
        <v>227.20000000000002</v>
      </c>
      <c r="H207" s="641" t="s">
        <v>166</v>
      </c>
      <c r="I207" s="642" t="s">
        <v>166</v>
      </c>
      <c r="J207" s="516"/>
      <c r="K207" s="535"/>
    </row>
    <row r="208" spans="1:11" ht="81.75" customHeight="1" x14ac:dyDescent="0.25">
      <c r="A208" s="638" t="s">
        <v>177</v>
      </c>
      <c r="B208" s="705" t="s">
        <v>432</v>
      </c>
      <c r="C208" s="490" t="s">
        <v>563</v>
      </c>
      <c r="D208" s="713" t="s">
        <v>308</v>
      </c>
      <c r="E208" s="713" t="s">
        <v>307</v>
      </c>
      <c r="F208" s="729" t="s">
        <v>826</v>
      </c>
      <c r="G208" s="639">
        <v>30</v>
      </c>
      <c r="H208" s="967" t="s">
        <v>531</v>
      </c>
      <c r="I208" s="406" t="s">
        <v>938</v>
      </c>
      <c r="J208" s="516" t="s">
        <v>935</v>
      </c>
      <c r="K208" s="535"/>
    </row>
    <row r="209" spans="1:11" ht="57.75" customHeight="1" x14ac:dyDescent="0.25">
      <c r="A209" s="638" t="s">
        <v>41</v>
      </c>
      <c r="B209" s="705" t="s">
        <v>433</v>
      </c>
      <c r="C209" s="490" t="s">
        <v>563</v>
      </c>
      <c r="D209" s="703" t="s">
        <v>308</v>
      </c>
      <c r="E209" s="703" t="s">
        <v>307</v>
      </c>
      <c r="F209" s="729" t="s">
        <v>826</v>
      </c>
      <c r="G209" s="639">
        <v>176.4</v>
      </c>
      <c r="H209" s="967" t="s">
        <v>532</v>
      </c>
      <c r="I209" s="752" t="s">
        <v>939</v>
      </c>
      <c r="J209" s="516" t="s">
        <v>935</v>
      </c>
      <c r="K209" s="535"/>
    </row>
    <row r="210" spans="1:11" ht="216.75" customHeight="1" x14ac:dyDescent="0.25">
      <c r="A210" s="638" t="s">
        <v>469</v>
      </c>
      <c r="B210" s="705" t="s">
        <v>383</v>
      </c>
      <c r="C210" s="490" t="s">
        <v>563</v>
      </c>
      <c r="D210" s="703" t="s">
        <v>308</v>
      </c>
      <c r="E210" s="703" t="s">
        <v>307</v>
      </c>
      <c r="F210" s="729" t="s">
        <v>826</v>
      </c>
      <c r="G210" s="639">
        <v>20.8</v>
      </c>
      <c r="H210" s="967" t="s">
        <v>533</v>
      </c>
      <c r="I210" s="389" t="s">
        <v>940</v>
      </c>
      <c r="J210" s="516" t="s">
        <v>935</v>
      </c>
      <c r="K210" s="535"/>
    </row>
    <row r="211" spans="1:11" ht="248.25" customHeight="1" x14ac:dyDescent="0.25">
      <c r="A211" s="479" t="s">
        <v>161</v>
      </c>
      <c r="B211" s="637" t="s">
        <v>470</v>
      </c>
      <c r="C211" s="490" t="s">
        <v>564</v>
      </c>
      <c r="D211" s="624"/>
      <c r="E211" s="542"/>
      <c r="F211" s="561" t="s">
        <v>829</v>
      </c>
      <c r="G211" s="635">
        <f>G212+G222+G227</f>
        <v>31433.5</v>
      </c>
      <c r="H211" s="643" t="s">
        <v>166</v>
      </c>
      <c r="I211" s="643" t="s">
        <v>166</v>
      </c>
      <c r="J211" s="516"/>
      <c r="K211" s="535"/>
    </row>
    <row r="212" spans="1:11" ht="91.5" customHeight="1" x14ac:dyDescent="0.25">
      <c r="A212" s="638" t="s">
        <v>80</v>
      </c>
      <c r="B212" s="637" t="s">
        <v>434</v>
      </c>
      <c r="C212" s="490" t="s">
        <v>565</v>
      </c>
      <c r="D212" s="624"/>
      <c r="E212" s="542"/>
      <c r="F212" s="561" t="s">
        <v>828</v>
      </c>
      <c r="G212" s="635">
        <f>G213+G214+G215+G216+G217+G218+G219+G220+G221</f>
        <v>27523.7</v>
      </c>
      <c r="H212" s="643" t="s">
        <v>166</v>
      </c>
      <c r="I212" s="643" t="s">
        <v>166</v>
      </c>
      <c r="J212" s="516"/>
      <c r="K212" s="535"/>
    </row>
    <row r="213" spans="1:11" ht="133.5" customHeight="1" x14ac:dyDescent="0.25">
      <c r="A213" s="638" t="s">
        <v>471</v>
      </c>
      <c r="B213" s="705" t="s">
        <v>387</v>
      </c>
      <c r="C213" s="490" t="s">
        <v>544</v>
      </c>
      <c r="D213" s="644"/>
      <c r="E213" s="645"/>
      <c r="F213" s="562" t="s">
        <v>828</v>
      </c>
      <c r="G213" s="639">
        <f>439.8+2000</f>
        <v>2439.8000000000002</v>
      </c>
      <c r="H213" s="707" t="s">
        <v>999</v>
      </c>
      <c r="I213" s="651" t="s">
        <v>917</v>
      </c>
      <c r="J213" s="714"/>
      <c r="K213" s="535"/>
    </row>
    <row r="214" spans="1:11" ht="122.25" customHeight="1" x14ac:dyDescent="0.25">
      <c r="A214" s="638" t="s">
        <v>435</v>
      </c>
      <c r="B214" s="705" t="s">
        <v>436</v>
      </c>
      <c r="C214" s="490" t="s">
        <v>544</v>
      </c>
      <c r="D214" s="713" t="s">
        <v>308</v>
      </c>
      <c r="E214" s="713" t="s">
        <v>307</v>
      </c>
      <c r="F214" s="562" t="s">
        <v>828</v>
      </c>
      <c r="G214" s="639">
        <f>186.6+850</f>
        <v>1036.5999999999999</v>
      </c>
      <c r="H214" s="707" t="s">
        <v>999</v>
      </c>
      <c r="I214" s="1002" t="s">
        <v>913</v>
      </c>
      <c r="J214" s="714"/>
      <c r="K214" s="535"/>
    </row>
    <row r="215" spans="1:11" ht="210" customHeight="1" x14ac:dyDescent="0.25">
      <c r="A215" s="638" t="s">
        <v>437</v>
      </c>
      <c r="B215" s="705" t="s">
        <v>438</v>
      </c>
      <c r="C215" s="490" t="s">
        <v>544</v>
      </c>
      <c r="D215" s="713" t="s">
        <v>308</v>
      </c>
      <c r="E215" s="713" t="s">
        <v>307</v>
      </c>
      <c r="F215" s="562" t="s">
        <v>828</v>
      </c>
      <c r="G215" s="639">
        <f>4250+933</f>
        <v>5183</v>
      </c>
      <c r="H215" s="707" t="s">
        <v>999</v>
      </c>
      <c r="I215" s="651" t="s">
        <v>918</v>
      </c>
      <c r="J215" s="715"/>
      <c r="K215" s="535"/>
    </row>
    <row r="216" spans="1:11" ht="155.25" customHeight="1" x14ac:dyDescent="0.25">
      <c r="A216" s="638" t="s">
        <v>439</v>
      </c>
      <c r="B216" s="705" t="s">
        <v>440</v>
      </c>
      <c r="C216" s="490" t="s">
        <v>566</v>
      </c>
      <c r="D216" s="713" t="s">
        <v>308</v>
      </c>
      <c r="E216" s="713" t="s">
        <v>307</v>
      </c>
      <c r="F216" s="562" t="s">
        <v>828</v>
      </c>
      <c r="G216" s="639">
        <f>213.9+973.7</f>
        <v>1187.6000000000001</v>
      </c>
      <c r="H216" s="707" t="s">
        <v>999</v>
      </c>
      <c r="I216" s="1003" t="s">
        <v>898</v>
      </c>
      <c r="J216" s="516"/>
      <c r="K216" s="535"/>
    </row>
    <row r="217" spans="1:11" ht="162.75" customHeight="1" x14ac:dyDescent="0.25">
      <c r="A217" s="638" t="s">
        <v>441</v>
      </c>
      <c r="B217" s="705" t="s">
        <v>442</v>
      </c>
      <c r="C217" s="490" t="s">
        <v>544</v>
      </c>
      <c r="D217" s="703" t="s">
        <v>308</v>
      </c>
      <c r="E217" s="703" t="s">
        <v>307</v>
      </c>
      <c r="F217" s="562" t="s">
        <v>828</v>
      </c>
      <c r="G217" s="639">
        <f>1141+5200</f>
        <v>6341</v>
      </c>
      <c r="H217" s="707" t="s">
        <v>999</v>
      </c>
      <c r="I217" s="425" t="s">
        <v>919</v>
      </c>
      <c r="J217" s="516"/>
      <c r="K217" s="535"/>
    </row>
    <row r="218" spans="1:11" ht="108.75" customHeight="1" x14ac:dyDescent="0.25">
      <c r="A218" s="638" t="s">
        <v>443</v>
      </c>
      <c r="B218" s="705" t="s">
        <v>444</v>
      </c>
      <c r="C218" s="490" t="s">
        <v>567</v>
      </c>
      <c r="D218" s="703" t="s">
        <v>308</v>
      </c>
      <c r="E218" s="703" t="s">
        <v>307</v>
      </c>
      <c r="F218" s="562" t="s">
        <v>828</v>
      </c>
      <c r="G218" s="639">
        <f>финансир!K196+финансир!L196</f>
        <v>366</v>
      </c>
      <c r="H218" s="707" t="s">
        <v>999</v>
      </c>
      <c r="I218" s="389" t="s">
        <v>900</v>
      </c>
      <c r="J218" s="516"/>
      <c r="K218" s="535"/>
    </row>
    <row r="219" spans="1:11" ht="132" customHeight="1" x14ac:dyDescent="0.25">
      <c r="A219" s="638" t="s">
        <v>445</v>
      </c>
      <c r="B219" s="705" t="s">
        <v>446</v>
      </c>
      <c r="C219" s="490" t="s">
        <v>544</v>
      </c>
      <c r="D219" s="713" t="s">
        <v>308</v>
      </c>
      <c r="E219" s="713" t="s">
        <v>307</v>
      </c>
      <c r="F219" s="562" t="s">
        <v>828</v>
      </c>
      <c r="G219" s="639">
        <f>1293.9+5895.8</f>
        <v>7189.7000000000007</v>
      </c>
      <c r="H219" s="707" t="s">
        <v>999</v>
      </c>
      <c r="I219" s="651" t="s">
        <v>920</v>
      </c>
      <c r="J219" s="651"/>
      <c r="K219" s="535"/>
    </row>
    <row r="220" spans="1:11" ht="110.25" customHeight="1" x14ac:dyDescent="0.25">
      <c r="A220" s="638" t="s">
        <v>448</v>
      </c>
      <c r="B220" s="705" t="s">
        <v>447</v>
      </c>
      <c r="C220" s="490" t="s">
        <v>544</v>
      </c>
      <c r="D220" s="713" t="s">
        <v>308</v>
      </c>
      <c r="E220" s="713" t="s">
        <v>307</v>
      </c>
      <c r="F220" s="562" t="s">
        <v>828</v>
      </c>
      <c r="G220" s="639">
        <f>395+1800</f>
        <v>2195</v>
      </c>
      <c r="H220" s="707" t="s">
        <v>999</v>
      </c>
      <c r="I220" s="1002" t="s">
        <v>914</v>
      </c>
      <c r="J220" s="516"/>
      <c r="K220" s="535"/>
    </row>
    <row r="221" spans="1:11" ht="68.25" customHeight="1" x14ac:dyDescent="0.25">
      <c r="A221" s="638" t="s">
        <v>449</v>
      </c>
      <c r="B221" s="705" t="s">
        <v>450</v>
      </c>
      <c r="C221" s="490" t="s">
        <v>568</v>
      </c>
      <c r="D221" s="713" t="s">
        <v>308</v>
      </c>
      <c r="E221" s="713" t="s">
        <v>307</v>
      </c>
      <c r="F221" s="562" t="s">
        <v>828</v>
      </c>
      <c r="G221" s="639">
        <f>285+1300</f>
        <v>1585</v>
      </c>
      <c r="H221" s="707" t="s">
        <v>999</v>
      </c>
      <c r="I221" s="651" t="s">
        <v>901</v>
      </c>
      <c r="J221" s="752"/>
      <c r="K221" s="535"/>
    </row>
    <row r="222" spans="1:11" ht="63" customHeight="1" x14ac:dyDescent="0.25">
      <c r="A222" s="631" t="s">
        <v>81</v>
      </c>
      <c r="B222" s="637" t="s">
        <v>451</v>
      </c>
      <c r="C222" s="490" t="s">
        <v>569</v>
      </c>
      <c r="D222" s="624"/>
      <c r="E222" s="542"/>
      <c r="F222" s="561" t="s">
        <v>828</v>
      </c>
      <c r="G222" s="635">
        <f>G223+G224+G225+G226</f>
        <v>3609.7999999999997</v>
      </c>
      <c r="H222" s="636" t="s">
        <v>166</v>
      </c>
      <c r="I222" s="636" t="s">
        <v>166</v>
      </c>
      <c r="J222" s="516"/>
      <c r="K222" s="535"/>
    </row>
    <row r="223" spans="1:11" ht="100.5" customHeight="1" x14ac:dyDescent="0.25">
      <c r="A223" s="494" t="s">
        <v>378</v>
      </c>
      <c r="B223" s="705" t="s">
        <v>452</v>
      </c>
      <c r="C223" s="490" t="s">
        <v>544</v>
      </c>
      <c r="D223" s="713" t="s">
        <v>308</v>
      </c>
      <c r="E223" s="713" t="s">
        <v>307</v>
      </c>
      <c r="F223" s="562" t="s">
        <v>828</v>
      </c>
      <c r="G223" s="639">
        <f>98.8+450</f>
        <v>548.79999999999995</v>
      </c>
      <c r="H223" s="707" t="s">
        <v>999</v>
      </c>
      <c r="I223" s="1002" t="s">
        <v>624</v>
      </c>
      <c r="J223" s="516"/>
      <c r="K223" s="535"/>
    </row>
    <row r="224" spans="1:11" ht="91.5" customHeight="1" x14ac:dyDescent="0.25">
      <c r="A224" s="494" t="s">
        <v>380</v>
      </c>
      <c r="B224" s="705" t="s">
        <v>453</v>
      </c>
      <c r="C224" s="490" t="s">
        <v>544</v>
      </c>
      <c r="D224" s="713" t="s">
        <v>308</v>
      </c>
      <c r="E224" s="713" t="s">
        <v>307</v>
      </c>
      <c r="F224" s="562" t="s">
        <v>828</v>
      </c>
      <c r="G224" s="639">
        <f>54.9+250</f>
        <v>304.89999999999998</v>
      </c>
      <c r="H224" s="707" t="s">
        <v>999</v>
      </c>
      <c r="I224" s="1002" t="s">
        <v>915</v>
      </c>
      <c r="J224" s="516"/>
      <c r="K224" s="535"/>
    </row>
    <row r="225" spans="1:11" ht="285" customHeight="1" x14ac:dyDescent="0.25">
      <c r="A225" s="494" t="s">
        <v>382</v>
      </c>
      <c r="B225" s="705" t="s">
        <v>454</v>
      </c>
      <c r="C225" s="490" t="s">
        <v>392</v>
      </c>
      <c r="D225" s="713" t="s">
        <v>308</v>
      </c>
      <c r="E225" s="713" t="s">
        <v>307</v>
      </c>
      <c r="F225" s="562" t="s">
        <v>828</v>
      </c>
      <c r="G225" s="639">
        <f>122.9+560</f>
        <v>682.9</v>
      </c>
      <c r="H225" s="707" t="s">
        <v>999</v>
      </c>
      <c r="I225" s="1004" t="s">
        <v>899</v>
      </c>
      <c r="J225" s="389"/>
      <c r="K225" s="535"/>
    </row>
    <row r="226" spans="1:11" ht="159.75" customHeight="1" x14ac:dyDescent="0.25">
      <c r="A226" s="494" t="s">
        <v>455</v>
      </c>
      <c r="B226" s="705" t="s">
        <v>456</v>
      </c>
      <c r="C226" s="490" t="s">
        <v>568</v>
      </c>
      <c r="D226" s="713" t="s">
        <v>308</v>
      </c>
      <c r="E226" s="713" t="s">
        <v>307</v>
      </c>
      <c r="F226" s="562" t="s">
        <v>828</v>
      </c>
      <c r="G226" s="639">
        <f>373.2+1700</f>
        <v>2073.1999999999998</v>
      </c>
      <c r="H226" s="707" t="s">
        <v>999</v>
      </c>
      <c r="I226" s="651" t="s">
        <v>902</v>
      </c>
      <c r="J226" s="679"/>
      <c r="K226" s="535"/>
    </row>
    <row r="227" spans="1:11" ht="96.75" customHeight="1" x14ac:dyDescent="0.25">
      <c r="A227" s="631" t="s">
        <v>18</v>
      </c>
      <c r="B227" s="637" t="s">
        <v>457</v>
      </c>
      <c r="C227" s="490" t="s">
        <v>403</v>
      </c>
      <c r="D227" s="624"/>
      <c r="E227" s="542"/>
      <c r="F227" s="561" t="s">
        <v>828</v>
      </c>
      <c r="G227" s="635">
        <f>G228+G229</f>
        <v>300</v>
      </c>
      <c r="H227" s="636" t="s">
        <v>166</v>
      </c>
      <c r="I227" s="636" t="s">
        <v>166</v>
      </c>
      <c r="J227" s="516"/>
      <c r="K227" s="535"/>
    </row>
    <row r="228" spans="1:11" ht="101.25" customHeight="1" x14ac:dyDescent="0.25">
      <c r="A228" s="494" t="s">
        <v>458</v>
      </c>
      <c r="B228" s="705" t="s">
        <v>459</v>
      </c>
      <c r="C228" s="490" t="s">
        <v>544</v>
      </c>
      <c r="D228" s="713" t="s">
        <v>308</v>
      </c>
      <c r="E228" s="713" t="s">
        <v>307</v>
      </c>
      <c r="F228" s="562" t="s">
        <v>828</v>
      </c>
      <c r="G228" s="639">
        <f>42.1+191.9</f>
        <v>234</v>
      </c>
      <c r="H228" s="640" t="s">
        <v>534</v>
      </c>
      <c r="I228" s="651" t="s">
        <v>897</v>
      </c>
      <c r="J228" s="651"/>
      <c r="K228" s="535"/>
    </row>
    <row r="229" spans="1:11" ht="99.75" customHeight="1" x14ac:dyDescent="0.25">
      <c r="A229" s="494" t="s">
        <v>460</v>
      </c>
      <c r="B229" s="705" t="s">
        <v>461</v>
      </c>
      <c r="C229" s="490" t="s">
        <v>544</v>
      </c>
      <c r="D229" s="713" t="s">
        <v>308</v>
      </c>
      <c r="E229" s="713" t="s">
        <v>307</v>
      </c>
      <c r="F229" s="562" t="s">
        <v>828</v>
      </c>
      <c r="G229" s="639">
        <f>11.9+54.1</f>
        <v>66</v>
      </c>
      <c r="H229" s="640" t="s">
        <v>534</v>
      </c>
      <c r="I229" s="651" t="s">
        <v>896</v>
      </c>
      <c r="J229" s="651"/>
      <c r="K229" s="535"/>
    </row>
    <row r="230" spans="1:11" ht="28.5" customHeight="1" x14ac:dyDescent="0.25">
      <c r="A230" s="494"/>
      <c r="B230" s="646" t="s">
        <v>570</v>
      </c>
      <c r="C230" s="490"/>
      <c r="D230" s="713"/>
      <c r="E230" s="713"/>
      <c r="F230" s="730"/>
      <c r="G230" s="639"/>
      <c r="H230" s="640"/>
      <c r="I230" s="647"/>
      <c r="J230" s="516"/>
      <c r="K230" s="535"/>
    </row>
    <row r="231" spans="1:11" ht="124.5" customHeight="1" x14ac:dyDescent="0.25">
      <c r="A231" s="491" t="s">
        <v>126</v>
      </c>
      <c r="B231" s="437" t="str">
        <f>'Целевые индикаторы '!B50</f>
        <v>Доля инвалидов (совершеннолетние),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v>
      </c>
      <c r="C231" s="490" t="s">
        <v>544</v>
      </c>
      <c r="D231" s="624"/>
      <c r="E231" s="542"/>
      <c r="F231" s="730" t="s">
        <v>113</v>
      </c>
      <c r="G231" s="564" t="s">
        <v>113</v>
      </c>
      <c r="H231" s="627">
        <f>'Целевые индикаторы '!D50</f>
        <v>56.5</v>
      </c>
      <c r="I231" s="627">
        <f>'Целевые индикаторы '!E50</f>
        <v>56.5</v>
      </c>
      <c r="J231" s="516" t="str">
        <f>'Целевые индикаторы '!G50</f>
        <v>За 2019 год значение целевого индикатора выполнено</v>
      </c>
      <c r="K231" s="535"/>
    </row>
    <row r="232" spans="1:11" ht="121.5" customHeight="1" x14ac:dyDescent="0.25">
      <c r="A232" s="491" t="s">
        <v>161</v>
      </c>
      <c r="B232" s="437" t="str">
        <f>'Целевые индикаторы '!B51</f>
        <v>Доля инвалидов (несовершеннолетние),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процентов</v>
      </c>
      <c r="C232" s="490" t="s">
        <v>544</v>
      </c>
      <c r="D232" s="624"/>
      <c r="E232" s="542"/>
      <c r="F232" s="730" t="s">
        <v>113</v>
      </c>
      <c r="G232" s="564" t="s">
        <v>113</v>
      </c>
      <c r="H232" s="627">
        <f>'Целевые индикаторы '!D51</f>
        <v>69.3</v>
      </c>
      <c r="I232" s="627">
        <f>'Целевые индикаторы '!E51</f>
        <v>69.3</v>
      </c>
      <c r="J232" s="516" t="str">
        <f>'Целевые индикаторы '!G51</f>
        <v>За 2019 год значение целевого индикатора выполнено</v>
      </c>
      <c r="K232" s="535"/>
    </row>
    <row r="233" spans="1:11" ht="97.5" customHeight="1" x14ac:dyDescent="0.25">
      <c r="A233" s="491" t="s">
        <v>111</v>
      </c>
      <c r="B233" s="437" t="str">
        <f>'Целевые индикаторы '!B52</f>
        <v xml:space="preserve">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 процентов    
</v>
      </c>
      <c r="C233" s="490" t="s">
        <v>544</v>
      </c>
      <c r="D233" s="624"/>
      <c r="E233" s="542"/>
      <c r="F233" s="730" t="s">
        <v>113</v>
      </c>
      <c r="G233" s="564" t="s">
        <v>113</v>
      </c>
      <c r="H233" s="627">
        <f>'Целевые индикаторы '!D52</f>
        <v>48</v>
      </c>
      <c r="I233" s="627">
        <f>'Целевые индикаторы '!E52</f>
        <v>48</v>
      </c>
      <c r="J233" s="516" t="str">
        <f>'Целевые индикаторы '!G52</f>
        <v>За 2019 год значение целевого индикатора выполнено</v>
      </c>
      <c r="K233" s="535"/>
    </row>
    <row r="234" spans="1:11" ht="100.5" customHeight="1" x14ac:dyDescent="0.25">
      <c r="A234" s="648" t="s">
        <v>329</v>
      </c>
      <c r="B234" s="437" t="str">
        <f>'Целевые индикаторы '!B53</f>
        <v>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v>
      </c>
      <c r="C234" s="490" t="s">
        <v>544</v>
      </c>
      <c r="D234" s="480"/>
      <c r="E234" s="480"/>
      <c r="F234" s="730" t="s">
        <v>113</v>
      </c>
      <c r="G234" s="564" t="s">
        <v>113</v>
      </c>
      <c r="H234" s="627">
        <f>'Целевые индикаторы '!D53</f>
        <v>95</v>
      </c>
      <c r="I234" s="627">
        <f>'Целевые индикаторы '!E53</f>
        <v>95</v>
      </c>
      <c r="J234" s="516" t="str">
        <f>'Целевые индикаторы '!G53</f>
        <v>За 2019 год значение целевого индикатора выполнено</v>
      </c>
      <c r="K234" s="488" t="e">
        <f>G234/F234</f>
        <v>#VALUE!</v>
      </c>
    </row>
    <row r="235" spans="1:11" ht="99" customHeight="1" x14ac:dyDescent="0.25">
      <c r="A235" s="558" t="s">
        <v>330</v>
      </c>
      <c r="B235" s="437" t="str">
        <f>'Целевые индикаторы '!B54</f>
        <v>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v>
      </c>
      <c r="C235" s="490" t="s">
        <v>544</v>
      </c>
      <c r="D235" s="607"/>
      <c r="E235" s="607"/>
      <c r="F235" s="730" t="s">
        <v>113</v>
      </c>
      <c r="G235" s="564" t="s">
        <v>113</v>
      </c>
      <c r="H235" s="627">
        <f>'Целевые индикаторы '!D54</f>
        <v>37.6</v>
      </c>
      <c r="I235" s="627">
        <f>'Целевые индикаторы '!E54</f>
        <v>24.2</v>
      </c>
      <c r="J235" s="516" t="str">
        <f>'Целевые индикаторы '!G54</f>
        <v>За 2019 год значение целевого индикатора выполнено</v>
      </c>
    </row>
    <row r="236" spans="1:11" ht="186.75" customHeight="1" x14ac:dyDescent="0.25">
      <c r="A236" s="558" t="s">
        <v>412</v>
      </c>
      <c r="B236" s="437" t="str">
        <f>'Целевые индикаторы '!B55</f>
        <v>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в отчетном периоде, процентов</v>
      </c>
      <c r="C236" s="490" t="s">
        <v>544</v>
      </c>
      <c r="D236" s="607"/>
      <c r="E236" s="607"/>
      <c r="F236" s="730" t="s">
        <v>113</v>
      </c>
      <c r="G236" s="564" t="s">
        <v>113</v>
      </c>
      <c r="H236" s="627">
        <f>'Целевые индикаторы '!D55</f>
        <v>50</v>
      </c>
      <c r="I236" s="627">
        <f>'Целевые индикаторы '!E55</f>
        <v>42.01</v>
      </c>
      <c r="J236" s="516" t="str">
        <f>'Целевые индикаторы '!G55</f>
        <v>За 2019 год значение целевого индикатора выполнено</v>
      </c>
    </row>
    <row r="237" spans="1:11" ht="125.25" customHeight="1" x14ac:dyDescent="0.25">
      <c r="A237" s="558" t="s">
        <v>413</v>
      </c>
      <c r="B237" s="437" t="str">
        <f>'Целевые индикаторы '!B56</f>
        <v>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v>
      </c>
      <c r="C237" s="490" t="s">
        <v>544</v>
      </c>
      <c r="D237" s="607"/>
      <c r="E237" s="607"/>
      <c r="F237" s="730" t="s">
        <v>113</v>
      </c>
      <c r="G237" s="564" t="s">
        <v>113</v>
      </c>
      <c r="H237" s="627">
        <f>'Целевые индикаторы '!D56</f>
        <v>70</v>
      </c>
      <c r="I237" s="627">
        <f>'Целевые индикаторы '!E56</f>
        <v>41.3</v>
      </c>
      <c r="J237" s="516" t="str">
        <f>'Целевые индикаторы '!G56</f>
        <v>За 2019 год значение целевого индикатора выполнено</v>
      </c>
    </row>
    <row r="238" spans="1:11" ht="125.25" customHeight="1" x14ac:dyDescent="0.25">
      <c r="A238" s="558" t="s">
        <v>414</v>
      </c>
      <c r="B238" s="437" t="str">
        <f>'Целевые индикаторы '!B57</f>
        <v>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партнерства, процентов</v>
      </c>
      <c r="C238" s="490" t="s">
        <v>544</v>
      </c>
      <c r="D238" s="607"/>
      <c r="E238" s="607"/>
      <c r="F238" s="730" t="s">
        <v>113</v>
      </c>
      <c r="G238" s="564" t="s">
        <v>113</v>
      </c>
      <c r="H238" s="627">
        <f>'Целевые индикаторы '!D57</f>
        <v>70</v>
      </c>
      <c r="I238" s="627">
        <f>'Целевые индикаторы '!E57</f>
        <v>23</v>
      </c>
      <c r="J238" s="516" t="str">
        <f>'Целевые индикаторы '!G57</f>
        <v>За 2019 год значение целевого индикатора выполнено</v>
      </c>
    </row>
    <row r="239" spans="1:11" ht="132.75" customHeight="1" x14ac:dyDescent="0.25">
      <c r="A239" s="558" t="s">
        <v>415</v>
      </c>
      <c r="B239" s="437" t="str">
        <f>'Целевые индикаторы '!B58</f>
        <v>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процентов</v>
      </c>
      <c r="C239" s="490" t="s">
        <v>544</v>
      </c>
      <c r="D239" s="607"/>
      <c r="E239" s="607"/>
      <c r="F239" s="730" t="s">
        <v>113</v>
      </c>
      <c r="G239" s="564" t="s">
        <v>113</v>
      </c>
      <c r="H239" s="627">
        <f>'Целевые индикаторы '!D58</f>
        <v>30</v>
      </c>
      <c r="I239" s="627">
        <f>'Целевые индикаторы '!E58</f>
        <v>30</v>
      </c>
      <c r="J239" s="516" t="str">
        <f>'Целевые индикаторы '!G58</f>
        <v>За 2019 год значение целевого индикатора выполнено</v>
      </c>
    </row>
    <row r="240" spans="1:11" ht="99.75" customHeight="1" x14ac:dyDescent="0.25">
      <c r="A240" s="558" t="s">
        <v>416</v>
      </c>
      <c r="B240" s="437" t="str">
        <f>'Целевые индикаторы '!B59</f>
        <v>Доля семей, проживающих на территории Ульяновской области, включенных в программы ранней помощи, удовлетворенных качеством услуг ранней помощи, в общем количестве семей, включенных в программу ранней помощи, процентов</v>
      </c>
      <c r="C240" s="490" t="s">
        <v>544</v>
      </c>
      <c r="D240" s="607"/>
      <c r="E240" s="607"/>
      <c r="F240" s="730" t="s">
        <v>113</v>
      </c>
      <c r="G240" s="564" t="s">
        <v>113</v>
      </c>
      <c r="H240" s="627">
        <f>'Целевые индикаторы '!D59</f>
        <v>80</v>
      </c>
      <c r="I240" s="627">
        <f>'Целевые индикаторы '!E59</f>
        <v>80</v>
      </c>
      <c r="J240" s="516" t="str">
        <f>'Целевые индикаторы '!G59</f>
        <v>За 2019 год значение целевого индикатора выполнено</v>
      </c>
    </row>
    <row r="241" spans="1:11" ht="196.5" customHeight="1" x14ac:dyDescent="0.25">
      <c r="A241" s="558" t="s">
        <v>417</v>
      </c>
      <c r="B241" s="437" t="str">
        <f>'Целевые индикаторы '!B60</f>
        <v>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процентов</v>
      </c>
      <c r="C241" s="490" t="s">
        <v>544</v>
      </c>
      <c r="D241" s="607"/>
      <c r="E241" s="607"/>
      <c r="F241" s="730" t="s">
        <v>113</v>
      </c>
      <c r="G241" s="564" t="s">
        <v>113</v>
      </c>
      <c r="H241" s="627">
        <f>'Целевые индикаторы '!D60</f>
        <v>80</v>
      </c>
      <c r="I241" s="627">
        <f>'Целевые индикаторы '!E60</f>
        <v>80</v>
      </c>
      <c r="J241" s="516" t="str">
        <f>'Целевые индикаторы '!G60</f>
        <v>За 2019 год значение целевого индикатора выполнено</v>
      </c>
    </row>
    <row r="242" spans="1:11" s="650" customFormat="1" ht="27" customHeight="1" x14ac:dyDescent="0.2">
      <c r="A242" s="494"/>
      <c r="B242" s="637" t="s">
        <v>535</v>
      </c>
      <c r="C242" s="509"/>
      <c r="D242" s="624"/>
      <c r="E242" s="542"/>
      <c r="F242" s="730"/>
      <c r="G242" s="649">
        <f>G201+G176+G166+G138+G107+G72+G8</f>
        <v>12928820.032599997</v>
      </c>
      <c r="H242" s="538" t="s">
        <v>166</v>
      </c>
      <c r="I242" s="538" t="s">
        <v>166</v>
      </c>
      <c r="J242" s="516"/>
      <c r="K242" s="535"/>
    </row>
    <row r="243" spans="1:11" x14ac:dyDescent="0.25">
      <c r="F243" s="732"/>
    </row>
  </sheetData>
  <mergeCells count="49">
    <mergeCell ref="A194:B194"/>
    <mergeCell ref="I65:I66"/>
    <mergeCell ref="A187:A188"/>
    <mergeCell ref="A178:A181"/>
    <mergeCell ref="C30:C32"/>
    <mergeCell ref="D30:D32"/>
    <mergeCell ref="E30:E32"/>
    <mergeCell ref="E184:E185"/>
    <mergeCell ref="F184:F185"/>
    <mergeCell ref="G184:G185"/>
    <mergeCell ref="H184:H185"/>
    <mergeCell ref="I184:I185"/>
    <mergeCell ref="M30:M33"/>
    <mergeCell ref="L62:L65"/>
    <mergeCell ref="A67:B67"/>
    <mergeCell ref="A102:B102"/>
    <mergeCell ref="A30:A33"/>
    <mergeCell ref="B30:B33"/>
    <mergeCell ref="A65:A66"/>
    <mergeCell ref="B65:B66"/>
    <mergeCell ref="J65:J66"/>
    <mergeCell ref="I30:I32"/>
    <mergeCell ref="F30:F32"/>
    <mergeCell ref="G30:G32"/>
    <mergeCell ref="H30:H32"/>
    <mergeCell ref="J179:J180"/>
    <mergeCell ref="A110:A111"/>
    <mergeCell ref="B110:B111"/>
    <mergeCell ref="A183:A186"/>
    <mergeCell ref="B178:B180"/>
    <mergeCell ref="H179:H181"/>
    <mergeCell ref="I180:I181"/>
    <mergeCell ref="J112:J113"/>
    <mergeCell ref="A133:B133"/>
    <mergeCell ref="A151:B151"/>
    <mergeCell ref="A171:B171"/>
    <mergeCell ref="B183:B185"/>
    <mergeCell ref="C184:C185"/>
    <mergeCell ref="D184:D185"/>
    <mergeCell ref="A2:I2"/>
    <mergeCell ref="A5:A6"/>
    <mergeCell ref="B5:B6"/>
    <mergeCell ref="C5:C6"/>
    <mergeCell ref="D5:E5"/>
    <mergeCell ref="H5:I5"/>
    <mergeCell ref="A3:I3"/>
    <mergeCell ref="A4:I4"/>
    <mergeCell ref="F5:F6"/>
    <mergeCell ref="G5:G6"/>
  </mergeCells>
  <phoneticPr fontId="37" type="noConversion"/>
  <hyperlinks>
    <hyperlink ref="B35" location="_ftnref1" display="_ftnref1"/>
  </hyperlinks>
  <pageMargins left="0.70866141732283472" right="0.15748031496062992" top="0.22" bottom="0.15748031496062992" header="0.23622047244094491" footer="0.15748031496062992"/>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view="pageBreakPreview" topLeftCell="A126" zoomScale="110" zoomScaleSheetLayoutView="110" workbookViewId="0">
      <selection activeCell="M135" sqref="M135"/>
    </sheetView>
  </sheetViews>
  <sheetFormatPr defaultRowHeight="15" x14ac:dyDescent="0.25"/>
  <cols>
    <col min="1" max="1" width="7.85546875" customWidth="1"/>
    <col min="2" max="2" width="42.140625" hidden="1" customWidth="1"/>
    <col min="3" max="3" width="31.42578125" customWidth="1"/>
    <col min="4" max="4" width="12" customWidth="1"/>
    <col min="5" max="6" width="12.42578125" customWidth="1"/>
    <col min="7" max="7" width="36.28515625" customWidth="1"/>
  </cols>
  <sheetData>
    <row r="1" spans="1:7" x14ac:dyDescent="0.25">
      <c r="G1" s="46" t="s">
        <v>63</v>
      </c>
    </row>
    <row r="2" spans="1:7" ht="18.75" x14ac:dyDescent="0.3">
      <c r="A2" s="1139" t="s">
        <v>62</v>
      </c>
      <c r="B2" s="1139"/>
      <c r="C2" s="1139"/>
      <c r="D2" s="1139"/>
      <c r="E2" s="1139"/>
      <c r="F2" s="1139"/>
      <c r="G2" s="1139"/>
    </row>
    <row r="3" spans="1:7" ht="16.5" customHeight="1" x14ac:dyDescent="0.3">
      <c r="A3" s="1140" t="s">
        <v>327</v>
      </c>
      <c r="B3" s="1140"/>
      <c r="C3" s="1140"/>
      <c r="D3" s="1140"/>
      <c r="E3" s="1140"/>
      <c r="F3" s="1140"/>
      <c r="G3" s="1140"/>
    </row>
    <row r="4" spans="1:7" ht="18.75" x14ac:dyDescent="0.3">
      <c r="A4" s="1"/>
      <c r="B4" s="1"/>
      <c r="C4" s="45"/>
      <c r="D4" s="1144" t="s">
        <v>328</v>
      </c>
      <c r="E4" s="1144"/>
      <c r="F4" s="1144"/>
      <c r="G4" s="44"/>
    </row>
    <row r="5" spans="1:7" ht="63.75" x14ac:dyDescent="0.25">
      <c r="A5" s="17" t="s">
        <v>197</v>
      </c>
      <c r="B5" s="17" t="s">
        <v>198</v>
      </c>
      <c r="C5" s="17" t="s">
        <v>315</v>
      </c>
      <c r="D5" s="17" t="s">
        <v>314</v>
      </c>
      <c r="E5" s="17" t="s">
        <v>313</v>
      </c>
      <c r="F5" s="17" t="s">
        <v>312</v>
      </c>
      <c r="G5" s="17" t="s">
        <v>311</v>
      </c>
    </row>
    <row r="6" spans="1:7" x14ac:dyDescent="0.25">
      <c r="A6" s="16">
        <v>1</v>
      </c>
      <c r="B6" s="16">
        <v>2</v>
      </c>
      <c r="C6" s="16">
        <v>3</v>
      </c>
      <c r="D6" s="16">
        <v>4</v>
      </c>
      <c r="E6" s="16">
        <v>5</v>
      </c>
      <c r="F6" s="16">
        <v>6</v>
      </c>
      <c r="G6" s="16">
        <v>7</v>
      </c>
    </row>
    <row r="7" spans="1:7" ht="15.75" thickBot="1" x14ac:dyDescent="0.3">
      <c r="A7" s="1141" t="s">
        <v>204</v>
      </c>
      <c r="B7" s="1141"/>
      <c r="C7" s="1141"/>
      <c r="D7" s="1141"/>
      <c r="E7" s="1141"/>
      <c r="F7" s="1141"/>
      <c r="G7" s="1141"/>
    </row>
    <row r="8" spans="1:7" ht="25.5" hidden="1" x14ac:dyDescent="0.25">
      <c r="A8" s="10" t="s">
        <v>218</v>
      </c>
      <c r="B8" s="11" t="s">
        <v>226</v>
      </c>
      <c r="C8" s="42"/>
      <c r="D8" s="42"/>
      <c r="E8" s="42"/>
      <c r="F8" s="42"/>
      <c r="G8" s="42"/>
    </row>
    <row r="9" spans="1:7" ht="26.25" hidden="1" thickBot="1" x14ac:dyDescent="0.3">
      <c r="A9" s="10" t="s">
        <v>219</v>
      </c>
      <c r="B9" s="11" t="s">
        <v>227</v>
      </c>
      <c r="C9" s="42"/>
      <c r="D9" s="42"/>
      <c r="E9" s="42"/>
      <c r="F9" s="42"/>
      <c r="G9" s="42"/>
    </row>
    <row r="10" spans="1:7" ht="132" customHeight="1" thickBot="1" x14ac:dyDescent="0.3">
      <c r="A10" s="146" t="s">
        <v>126</v>
      </c>
      <c r="B10" s="73">
        <v>2</v>
      </c>
      <c r="C10" s="8" t="s">
        <v>115</v>
      </c>
      <c r="D10" s="50">
        <v>2</v>
      </c>
      <c r="E10" s="51">
        <v>2</v>
      </c>
      <c r="F10" s="103">
        <f>E10/D10</f>
        <v>1</v>
      </c>
      <c r="G10" s="104" t="s">
        <v>326</v>
      </c>
    </row>
    <row r="11" spans="1:7" ht="119.25" customHeight="1" thickBot="1" x14ac:dyDescent="0.3">
      <c r="A11" s="146" t="s">
        <v>161</v>
      </c>
      <c r="B11" s="73" t="s">
        <v>228</v>
      </c>
      <c r="C11" s="8" t="s">
        <v>116</v>
      </c>
      <c r="D11" s="52">
        <v>0.2</v>
      </c>
      <c r="E11" s="51">
        <v>0.2</v>
      </c>
      <c r="F11" s="105">
        <f>E11/D11</f>
        <v>1</v>
      </c>
      <c r="G11" s="104" t="s">
        <v>326</v>
      </c>
    </row>
    <row r="12" spans="1:7" ht="38.25" hidden="1" x14ac:dyDescent="0.25">
      <c r="A12" s="146"/>
      <c r="B12" s="73" t="s">
        <v>69</v>
      </c>
      <c r="C12" s="43"/>
      <c r="D12" s="43"/>
      <c r="E12" s="43"/>
      <c r="F12" s="43"/>
      <c r="G12" s="42"/>
    </row>
    <row r="13" spans="1:7" ht="25.5" hidden="1" x14ac:dyDescent="0.25">
      <c r="A13" s="146"/>
      <c r="B13" s="73" t="s">
        <v>229</v>
      </c>
      <c r="C13" s="42"/>
      <c r="D13" s="42"/>
      <c r="E13" s="42"/>
      <c r="F13" s="42"/>
      <c r="G13" s="42"/>
    </row>
    <row r="14" spans="1:7" ht="25.5" hidden="1" x14ac:dyDescent="0.25">
      <c r="A14" s="146"/>
      <c r="B14" s="73" t="s">
        <v>230</v>
      </c>
      <c r="C14" s="23"/>
      <c r="D14" s="7"/>
      <c r="E14" s="7"/>
      <c r="F14" s="7"/>
      <c r="G14" s="23"/>
    </row>
    <row r="15" spans="1:7" ht="38.25" hidden="1" x14ac:dyDescent="0.25">
      <c r="A15" s="146"/>
      <c r="B15" s="73" t="s">
        <v>231</v>
      </c>
      <c r="C15" s="23"/>
      <c r="D15" s="7"/>
      <c r="E15" s="7"/>
      <c r="F15" s="7"/>
      <c r="G15" s="23"/>
    </row>
    <row r="16" spans="1:7" ht="25.5" hidden="1" x14ac:dyDescent="0.25">
      <c r="A16" s="146"/>
      <c r="B16" s="73" t="s">
        <v>70</v>
      </c>
      <c r="C16" s="23"/>
      <c r="D16" s="7"/>
      <c r="E16" s="7"/>
      <c r="F16" s="7"/>
      <c r="G16" s="23"/>
    </row>
    <row r="17" spans="1:7" ht="25.5" hidden="1" x14ac:dyDescent="0.25">
      <c r="A17" s="146"/>
      <c r="B17" s="73" t="s">
        <v>232</v>
      </c>
      <c r="C17" s="23"/>
      <c r="D17" s="7"/>
      <c r="E17" s="7"/>
      <c r="F17" s="7"/>
      <c r="G17" s="23"/>
    </row>
    <row r="18" spans="1:7" ht="38.25" hidden="1" x14ac:dyDescent="0.25">
      <c r="A18" s="146"/>
      <c r="B18" s="73" t="s">
        <v>233</v>
      </c>
      <c r="C18" s="23"/>
      <c r="D18" s="7"/>
      <c r="E18" s="7"/>
      <c r="F18" s="7"/>
      <c r="G18" s="23"/>
    </row>
    <row r="19" spans="1:7" ht="25.5" hidden="1" x14ac:dyDescent="0.25">
      <c r="A19" s="146"/>
      <c r="B19" s="73" t="s">
        <v>234</v>
      </c>
      <c r="C19" s="23"/>
      <c r="D19" s="7"/>
      <c r="E19" s="7"/>
      <c r="F19" s="7"/>
      <c r="G19" s="23"/>
    </row>
    <row r="20" spans="1:7" ht="178.5" hidden="1" x14ac:dyDescent="0.25">
      <c r="A20" s="146"/>
      <c r="B20" s="73" t="s">
        <v>235</v>
      </c>
      <c r="C20" s="23"/>
      <c r="D20" s="7"/>
      <c r="E20" s="7"/>
      <c r="F20" s="7"/>
      <c r="G20" s="23"/>
    </row>
    <row r="21" spans="1:7" ht="63.75" hidden="1" x14ac:dyDescent="0.25">
      <c r="A21" s="146"/>
      <c r="B21" s="73" t="s">
        <v>236</v>
      </c>
      <c r="C21" s="23"/>
      <c r="D21" s="7"/>
      <c r="E21" s="7"/>
      <c r="F21" s="7"/>
      <c r="G21" s="23"/>
    </row>
    <row r="22" spans="1:7" ht="38.25" hidden="1" x14ac:dyDescent="0.25">
      <c r="A22" s="146"/>
      <c r="B22" s="73" t="s">
        <v>237</v>
      </c>
      <c r="C22" s="23"/>
      <c r="D22" s="7"/>
      <c r="E22" s="7"/>
      <c r="F22" s="7"/>
      <c r="G22" s="23"/>
    </row>
    <row r="23" spans="1:7" ht="38.25" hidden="1" x14ac:dyDescent="0.25">
      <c r="A23" s="146"/>
      <c r="B23" s="73" t="s">
        <v>238</v>
      </c>
      <c r="C23" s="23"/>
      <c r="D23" s="7"/>
      <c r="E23" s="7"/>
      <c r="F23" s="7"/>
      <c r="G23" s="23"/>
    </row>
    <row r="24" spans="1:7" ht="38.25" hidden="1" x14ac:dyDescent="0.25">
      <c r="A24" s="146"/>
      <c r="B24" s="73" t="s">
        <v>239</v>
      </c>
      <c r="C24" s="23"/>
      <c r="D24" s="7"/>
      <c r="E24" s="7"/>
      <c r="F24" s="7"/>
      <c r="G24" s="23"/>
    </row>
    <row r="25" spans="1:7" ht="165.75" hidden="1" x14ac:dyDescent="0.25">
      <c r="A25" s="146"/>
      <c r="B25" s="73" t="s">
        <v>71</v>
      </c>
      <c r="C25" s="23"/>
      <c r="D25" s="7"/>
      <c r="E25" s="7"/>
      <c r="F25" s="7"/>
      <c r="G25" s="23"/>
    </row>
    <row r="26" spans="1:7" ht="51" hidden="1" x14ac:dyDescent="0.25">
      <c r="A26" s="146"/>
      <c r="B26" s="73" t="s">
        <v>240</v>
      </c>
      <c r="C26" s="23"/>
      <c r="D26" s="7"/>
      <c r="E26" s="7"/>
      <c r="F26" s="7"/>
      <c r="G26" s="23"/>
    </row>
    <row r="27" spans="1:7" ht="38.25" hidden="1" x14ac:dyDescent="0.25">
      <c r="A27" s="146"/>
      <c r="B27" s="73" t="s">
        <v>241</v>
      </c>
      <c r="C27" s="23"/>
      <c r="D27" s="7"/>
      <c r="E27" s="7"/>
      <c r="F27" s="7"/>
      <c r="G27" s="23"/>
    </row>
    <row r="28" spans="1:7" hidden="1" x14ac:dyDescent="0.25">
      <c r="A28" s="147"/>
      <c r="B28" s="11" t="s">
        <v>206</v>
      </c>
      <c r="C28" s="23"/>
      <c r="D28" s="7"/>
      <c r="E28" s="7"/>
      <c r="F28" s="7"/>
      <c r="G28" s="23"/>
    </row>
    <row r="29" spans="1:7" ht="25.5" hidden="1" x14ac:dyDescent="0.25">
      <c r="A29" s="146"/>
      <c r="B29" s="73" t="s">
        <v>72</v>
      </c>
      <c r="C29" s="23"/>
      <c r="D29" s="7"/>
      <c r="E29" s="7"/>
      <c r="F29" s="7"/>
      <c r="G29" s="23"/>
    </row>
    <row r="30" spans="1:7" ht="25.5" hidden="1" x14ac:dyDescent="0.25">
      <c r="A30" s="146"/>
      <c r="B30" s="73" t="s">
        <v>242</v>
      </c>
      <c r="C30" s="23"/>
      <c r="D30" s="7"/>
      <c r="E30" s="7"/>
      <c r="F30" s="7"/>
      <c r="G30" s="23"/>
    </row>
    <row r="31" spans="1:7" ht="38.25" hidden="1" x14ac:dyDescent="0.25">
      <c r="A31" s="146"/>
      <c r="B31" s="73" t="s">
        <v>243</v>
      </c>
      <c r="C31" s="23"/>
      <c r="D31" s="7"/>
      <c r="E31" s="7"/>
      <c r="F31" s="7"/>
      <c r="G31" s="23"/>
    </row>
    <row r="32" spans="1:7" ht="25.5" hidden="1" x14ac:dyDescent="0.25">
      <c r="A32" s="146"/>
      <c r="B32" s="73" t="s">
        <v>244</v>
      </c>
      <c r="C32" s="23"/>
      <c r="D32" s="7"/>
      <c r="E32" s="7"/>
      <c r="F32" s="7"/>
      <c r="G32" s="23"/>
    </row>
    <row r="33" spans="1:7" ht="38.25" hidden="1" x14ac:dyDescent="0.25">
      <c r="A33" s="146"/>
      <c r="B33" s="73" t="s">
        <v>245</v>
      </c>
      <c r="C33" s="23"/>
      <c r="D33" s="7"/>
      <c r="E33" s="7"/>
      <c r="F33" s="7"/>
      <c r="G33" s="23"/>
    </row>
    <row r="34" spans="1:7" ht="51" hidden="1" x14ac:dyDescent="0.25">
      <c r="A34" s="146"/>
      <c r="B34" s="73" t="s">
        <v>246</v>
      </c>
      <c r="C34" s="23"/>
      <c r="D34" s="7"/>
      <c r="E34" s="7"/>
      <c r="F34" s="7"/>
      <c r="G34" s="23"/>
    </row>
    <row r="35" spans="1:7" ht="25.5" hidden="1" x14ac:dyDescent="0.25">
      <c r="A35" s="146"/>
      <c r="B35" s="73" t="s">
        <v>247</v>
      </c>
      <c r="C35" s="23"/>
      <c r="D35" s="7"/>
      <c r="E35" s="7"/>
      <c r="F35" s="7"/>
      <c r="G35" s="23"/>
    </row>
    <row r="36" spans="1:7" ht="51" hidden="1" x14ac:dyDescent="0.25">
      <c r="A36" s="146"/>
      <c r="B36" s="73" t="s">
        <v>207</v>
      </c>
      <c r="C36" s="23"/>
      <c r="D36" s="7"/>
      <c r="E36" s="7"/>
      <c r="F36" s="7"/>
      <c r="G36" s="23"/>
    </row>
    <row r="37" spans="1:7" ht="38.25" hidden="1" x14ac:dyDescent="0.25">
      <c r="A37" s="146"/>
      <c r="B37" s="73" t="s">
        <v>248</v>
      </c>
      <c r="C37" s="23"/>
      <c r="D37" s="7"/>
      <c r="E37" s="7"/>
      <c r="F37" s="7"/>
      <c r="G37" s="23"/>
    </row>
    <row r="38" spans="1:7" ht="38.25" hidden="1" x14ac:dyDescent="0.25">
      <c r="A38" s="146"/>
      <c r="B38" s="73" t="s">
        <v>249</v>
      </c>
      <c r="C38" s="23"/>
      <c r="D38" s="7"/>
      <c r="E38" s="7"/>
      <c r="F38" s="7"/>
      <c r="G38" s="23"/>
    </row>
    <row r="39" spans="1:7" ht="25.5" hidden="1" x14ac:dyDescent="0.25">
      <c r="A39" s="146"/>
      <c r="B39" s="73" t="s">
        <v>250</v>
      </c>
      <c r="C39" s="23"/>
      <c r="D39" s="7"/>
      <c r="E39" s="7"/>
      <c r="F39" s="7"/>
      <c r="G39" s="23"/>
    </row>
    <row r="40" spans="1:7" ht="89.25" hidden="1" x14ac:dyDescent="0.25">
      <c r="A40" s="146"/>
      <c r="B40" s="73" t="s">
        <v>251</v>
      </c>
      <c r="C40" s="23"/>
      <c r="D40" s="7"/>
      <c r="E40" s="7"/>
      <c r="F40" s="7"/>
      <c r="G40" s="23"/>
    </row>
    <row r="41" spans="1:7" ht="25.5" hidden="1" x14ac:dyDescent="0.25">
      <c r="A41" s="146"/>
      <c r="B41" s="73" t="s">
        <v>252</v>
      </c>
      <c r="C41" s="23"/>
      <c r="D41" s="7"/>
      <c r="E41" s="7"/>
      <c r="F41" s="7"/>
      <c r="G41" s="23"/>
    </row>
    <row r="42" spans="1:7" ht="76.5" hidden="1" x14ac:dyDescent="0.25">
      <c r="A42" s="146"/>
      <c r="B42" s="73" t="s">
        <v>73</v>
      </c>
      <c r="C42" s="23"/>
      <c r="D42" s="7"/>
      <c r="E42" s="7"/>
      <c r="F42" s="7"/>
      <c r="G42" s="23"/>
    </row>
    <row r="43" spans="1:7" ht="51" hidden="1" x14ac:dyDescent="0.25">
      <c r="A43" s="146"/>
      <c r="B43" s="73" t="s">
        <v>74</v>
      </c>
      <c r="C43" s="23"/>
      <c r="D43" s="7"/>
      <c r="E43" s="7"/>
      <c r="F43" s="7"/>
      <c r="G43" s="23"/>
    </row>
    <row r="44" spans="1:7" ht="38.25" hidden="1" x14ac:dyDescent="0.25">
      <c r="A44" s="146"/>
      <c r="B44" s="73" t="s">
        <v>253</v>
      </c>
      <c r="C44" s="23"/>
      <c r="D44" s="7"/>
      <c r="E44" s="7"/>
      <c r="F44" s="7"/>
      <c r="G44" s="23"/>
    </row>
    <row r="45" spans="1:7" ht="63.75" hidden="1" x14ac:dyDescent="0.25">
      <c r="A45" s="146"/>
      <c r="B45" s="73" t="s">
        <v>75</v>
      </c>
      <c r="C45" s="23"/>
      <c r="D45" s="7"/>
      <c r="E45" s="7"/>
      <c r="F45" s="7"/>
      <c r="G45" s="23"/>
    </row>
    <row r="46" spans="1:7" ht="89.25" hidden="1" x14ac:dyDescent="0.25">
      <c r="A46" s="147"/>
      <c r="B46" s="11" t="s">
        <v>76</v>
      </c>
      <c r="C46" s="23"/>
      <c r="D46" s="7"/>
      <c r="E46" s="7"/>
      <c r="F46" s="7"/>
      <c r="G46" s="23"/>
    </row>
    <row r="47" spans="1:7" ht="89.25" hidden="1" x14ac:dyDescent="0.25">
      <c r="A47" s="146"/>
      <c r="B47" s="73" t="s">
        <v>76</v>
      </c>
      <c r="C47" s="23"/>
      <c r="D47" s="7"/>
      <c r="E47" s="7"/>
      <c r="F47" s="7"/>
      <c r="G47" s="23"/>
    </row>
    <row r="48" spans="1:7" ht="38.25" hidden="1" x14ac:dyDescent="0.25">
      <c r="A48" s="146"/>
      <c r="B48" s="73" t="s">
        <v>77</v>
      </c>
      <c r="C48" s="23"/>
      <c r="D48" s="7"/>
      <c r="E48" s="7"/>
      <c r="F48" s="7"/>
      <c r="G48" s="23"/>
    </row>
    <row r="49" spans="1:7" ht="25.5" hidden="1" x14ac:dyDescent="0.25">
      <c r="A49" s="146"/>
      <c r="B49" s="73" t="s">
        <v>254</v>
      </c>
      <c r="C49" s="23"/>
      <c r="D49" s="7"/>
      <c r="E49" s="7"/>
      <c r="F49" s="7"/>
      <c r="G49" s="23"/>
    </row>
    <row r="50" spans="1:7" ht="38.25" hidden="1" x14ac:dyDescent="0.25">
      <c r="A50" s="146"/>
      <c r="B50" s="73" t="s">
        <v>255</v>
      </c>
      <c r="C50" s="23"/>
      <c r="D50" s="7"/>
      <c r="E50" s="7"/>
      <c r="F50" s="7"/>
      <c r="G50" s="23"/>
    </row>
    <row r="51" spans="1:7" ht="38.25" hidden="1" x14ac:dyDescent="0.25">
      <c r="A51" s="146"/>
      <c r="B51" s="73" t="s">
        <v>160</v>
      </c>
      <c r="C51" s="23"/>
      <c r="D51" s="7"/>
      <c r="E51" s="7"/>
      <c r="F51" s="29"/>
      <c r="G51" s="23"/>
    </row>
    <row r="52" spans="1:7" ht="38.25" hidden="1" x14ac:dyDescent="0.25">
      <c r="A52" s="146"/>
      <c r="B52" s="73" t="s">
        <v>256</v>
      </c>
      <c r="C52" s="41"/>
      <c r="D52" s="13"/>
      <c r="E52" s="13"/>
      <c r="F52" s="13"/>
      <c r="G52" s="41"/>
    </row>
    <row r="53" spans="1:7" ht="89.25" hidden="1" x14ac:dyDescent="0.25">
      <c r="A53" s="146"/>
      <c r="B53" s="102" t="s">
        <v>169</v>
      </c>
      <c r="C53" s="41"/>
      <c r="D53" s="13"/>
      <c r="E53" s="13"/>
      <c r="F53" s="13"/>
      <c r="G53" s="41"/>
    </row>
    <row r="54" spans="1:7" ht="124.5" customHeight="1" x14ac:dyDescent="0.25">
      <c r="A54" s="82" t="s">
        <v>111</v>
      </c>
      <c r="B54" s="15"/>
      <c r="C54" s="74" t="s">
        <v>310</v>
      </c>
      <c r="D54" s="106">
        <v>98.2</v>
      </c>
      <c r="E54" s="106">
        <v>98.2</v>
      </c>
      <c r="F54" s="107">
        <v>1</v>
      </c>
      <c r="G54" s="104" t="s">
        <v>326</v>
      </c>
    </row>
    <row r="55" spans="1:7" ht="86.25" customHeight="1" x14ac:dyDescent="0.25">
      <c r="A55" s="82" t="s">
        <v>329</v>
      </c>
      <c r="B55" s="15"/>
      <c r="C55" s="6" t="s">
        <v>196</v>
      </c>
      <c r="D55" s="109">
        <v>100</v>
      </c>
      <c r="E55" s="109">
        <v>100</v>
      </c>
      <c r="F55" s="105">
        <f>E55/D55</f>
        <v>1</v>
      </c>
      <c r="G55" s="104" t="s">
        <v>326</v>
      </c>
    </row>
    <row r="56" spans="1:7" hidden="1" x14ac:dyDescent="0.25">
      <c r="A56" s="2"/>
      <c r="B56" s="20" t="s">
        <v>205</v>
      </c>
      <c r="C56" s="18"/>
      <c r="D56" s="19"/>
      <c r="E56" s="19"/>
      <c r="F56" s="19"/>
      <c r="G56" s="18"/>
    </row>
    <row r="57" spans="1:7" x14ac:dyDescent="0.25">
      <c r="A57" s="1142" t="s">
        <v>209</v>
      </c>
      <c r="B57" s="1142"/>
      <c r="C57" s="1142"/>
      <c r="D57" s="1142"/>
      <c r="E57" s="1142"/>
      <c r="F57" s="1142"/>
      <c r="G57" s="1142"/>
    </row>
    <row r="58" spans="1:7" ht="25.5" hidden="1" x14ac:dyDescent="0.25">
      <c r="A58" s="86" t="s">
        <v>164</v>
      </c>
      <c r="B58" s="85" t="s">
        <v>125</v>
      </c>
      <c r="C58" s="23"/>
      <c r="D58" s="7"/>
      <c r="E58" s="7"/>
      <c r="F58" s="7"/>
      <c r="G58" s="23"/>
    </row>
    <row r="59" spans="1:7" ht="51" hidden="1" customHeight="1" x14ac:dyDescent="0.25">
      <c r="A59" s="71" t="s">
        <v>218</v>
      </c>
      <c r="B59" s="72" t="s">
        <v>257</v>
      </c>
      <c r="C59" s="101"/>
      <c r="D59" s="9"/>
      <c r="E59" s="9"/>
      <c r="F59" s="9"/>
      <c r="G59" s="40"/>
    </row>
    <row r="60" spans="1:7" ht="51" hidden="1" x14ac:dyDescent="0.25">
      <c r="A60" s="54" t="s">
        <v>219</v>
      </c>
      <c r="B60" s="73" t="s">
        <v>258</v>
      </c>
      <c r="C60" s="101"/>
      <c r="D60" s="39"/>
      <c r="E60" s="39"/>
      <c r="F60" s="39"/>
      <c r="G60" s="38"/>
    </row>
    <row r="61" spans="1:7" ht="51" hidden="1" x14ac:dyDescent="0.25">
      <c r="A61" s="54" t="s">
        <v>220</v>
      </c>
      <c r="B61" s="73" t="s">
        <v>82</v>
      </c>
      <c r="C61" s="101"/>
      <c r="D61" s="39"/>
      <c r="E61" s="39"/>
      <c r="F61" s="39"/>
      <c r="G61" s="38"/>
    </row>
    <row r="62" spans="1:7" s="53" customFormat="1" ht="76.5" hidden="1" x14ac:dyDescent="0.25">
      <c r="A62" s="54" t="s">
        <v>221</v>
      </c>
      <c r="B62" s="73" t="s">
        <v>259</v>
      </c>
      <c r="C62" s="101"/>
      <c r="D62" s="65"/>
      <c r="E62" s="83"/>
      <c r="F62" s="82"/>
      <c r="G62" s="82"/>
    </row>
    <row r="63" spans="1:7" ht="51" hidden="1" x14ac:dyDescent="0.25">
      <c r="A63" s="54" t="s">
        <v>222</v>
      </c>
      <c r="B63" s="73" t="s">
        <v>84</v>
      </c>
      <c r="C63" s="101"/>
      <c r="D63" s="39"/>
      <c r="E63" s="39"/>
      <c r="F63" s="39"/>
      <c r="G63" s="38"/>
    </row>
    <row r="64" spans="1:7" ht="89.25" hidden="1" x14ac:dyDescent="0.25">
      <c r="A64" s="54" t="s">
        <v>78</v>
      </c>
      <c r="B64" s="73" t="s">
        <v>85</v>
      </c>
      <c r="C64" s="101"/>
      <c r="D64" s="39"/>
      <c r="E64" s="39"/>
      <c r="F64" s="39"/>
      <c r="G64" s="38"/>
    </row>
    <row r="65" spans="1:7" ht="25.5" hidden="1" x14ac:dyDescent="0.25">
      <c r="A65" s="54" t="s">
        <v>79</v>
      </c>
      <c r="B65" s="73" t="s">
        <v>262</v>
      </c>
      <c r="C65" s="101"/>
      <c r="D65" s="39"/>
      <c r="E65" s="39"/>
      <c r="F65" s="39"/>
      <c r="G65" s="38"/>
    </row>
    <row r="66" spans="1:7" ht="89.25" hidden="1" x14ac:dyDescent="0.25">
      <c r="A66" s="54" t="s">
        <v>123</v>
      </c>
      <c r="B66" s="73" t="s">
        <v>263</v>
      </c>
      <c r="C66" s="101"/>
      <c r="D66" s="37"/>
      <c r="E66" s="37"/>
      <c r="F66" s="37"/>
      <c r="G66" s="36"/>
    </row>
    <row r="67" spans="1:7" ht="25.5" hidden="1" x14ac:dyDescent="0.25">
      <c r="A67" s="54" t="s">
        <v>301</v>
      </c>
      <c r="B67" s="73" t="s">
        <v>264</v>
      </c>
      <c r="C67" s="1146"/>
      <c r="D67" s="19"/>
      <c r="E67" s="19"/>
      <c r="F67" s="19"/>
      <c r="G67" s="18"/>
    </row>
    <row r="68" spans="1:7" ht="25.5" hidden="1" x14ac:dyDescent="0.25">
      <c r="A68" s="54" t="s">
        <v>304</v>
      </c>
      <c r="B68" s="73" t="s">
        <v>265</v>
      </c>
      <c r="C68" s="1147"/>
      <c r="D68" s="7"/>
      <c r="E68" s="7"/>
      <c r="F68" s="7"/>
      <c r="G68" s="23"/>
    </row>
    <row r="69" spans="1:7" ht="25.5" hidden="1" x14ac:dyDescent="0.25">
      <c r="A69" s="54" t="s">
        <v>66</v>
      </c>
      <c r="B69" s="73" t="s">
        <v>86</v>
      </c>
      <c r="C69" s="1147"/>
      <c r="D69" s="7"/>
      <c r="E69" s="7"/>
      <c r="F69" s="7"/>
      <c r="G69" s="23"/>
    </row>
    <row r="70" spans="1:7" ht="51" hidden="1" x14ac:dyDescent="0.25">
      <c r="A70" s="54" t="s">
        <v>127</v>
      </c>
      <c r="B70" s="73" t="s">
        <v>87</v>
      </c>
      <c r="C70" s="1147"/>
      <c r="D70" s="7"/>
      <c r="E70" s="7"/>
      <c r="F70" s="7"/>
      <c r="G70" s="23"/>
    </row>
    <row r="71" spans="1:7" ht="38.25" hidden="1" x14ac:dyDescent="0.25">
      <c r="A71" s="54" t="s">
        <v>128</v>
      </c>
      <c r="B71" s="73" t="s">
        <v>266</v>
      </c>
      <c r="C71" s="1147"/>
      <c r="D71" s="7"/>
      <c r="E71" s="7"/>
      <c r="F71" s="7"/>
      <c r="G71" s="23"/>
    </row>
    <row r="72" spans="1:7" ht="51" hidden="1" x14ac:dyDescent="0.25">
      <c r="A72" s="54" t="s">
        <v>129</v>
      </c>
      <c r="B72" s="73" t="s">
        <v>267</v>
      </c>
      <c r="C72" s="1147"/>
      <c r="D72" s="7"/>
      <c r="E72" s="7"/>
      <c r="F72" s="7"/>
      <c r="G72" s="23"/>
    </row>
    <row r="73" spans="1:7" ht="51" hidden="1" x14ac:dyDescent="0.25">
      <c r="A73" s="54" t="s">
        <v>130</v>
      </c>
      <c r="B73" s="73" t="s">
        <v>88</v>
      </c>
      <c r="C73" s="1147"/>
      <c r="D73" s="7"/>
      <c r="E73" s="7"/>
      <c r="F73" s="7"/>
      <c r="G73" s="23"/>
    </row>
    <row r="74" spans="1:7" ht="63.75" hidden="1" x14ac:dyDescent="0.25">
      <c r="A74" s="54" t="s">
        <v>131</v>
      </c>
      <c r="B74" s="73" t="s">
        <v>268</v>
      </c>
      <c r="C74" s="1147"/>
      <c r="D74" s="7"/>
      <c r="E74" s="7"/>
      <c r="F74" s="7"/>
      <c r="G74" s="23"/>
    </row>
    <row r="75" spans="1:7" ht="63.75" hidden="1" x14ac:dyDescent="0.25">
      <c r="A75" s="54" t="s">
        <v>132</v>
      </c>
      <c r="B75" s="73" t="s">
        <v>269</v>
      </c>
      <c r="C75" s="1147"/>
      <c r="D75" s="7"/>
      <c r="E75" s="7"/>
      <c r="F75" s="7"/>
      <c r="G75" s="23"/>
    </row>
    <row r="76" spans="1:7" ht="63.75" hidden="1" x14ac:dyDescent="0.25">
      <c r="A76" s="54" t="s">
        <v>133</v>
      </c>
      <c r="B76" s="73" t="s">
        <v>270</v>
      </c>
      <c r="C76" s="1147"/>
      <c r="D76" s="7"/>
      <c r="E76" s="7"/>
      <c r="F76" s="7"/>
      <c r="G76" s="23"/>
    </row>
    <row r="77" spans="1:7" ht="76.5" hidden="1" x14ac:dyDescent="0.25">
      <c r="A77" s="54" t="s">
        <v>134</v>
      </c>
      <c r="B77" s="73" t="s">
        <v>271</v>
      </c>
      <c r="C77" s="1147"/>
      <c r="D77" s="7"/>
      <c r="E77" s="7"/>
      <c r="F77" s="7"/>
      <c r="G77" s="23"/>
    </row>
    <row r="78" spans="1:7" ht="51" hidden="1" x14ac:dyDescent="0.25">
      <c r="A78" s="54" t="s">
        <v>135</v>
      </c>
      <c r="B78" s="73" t="s">
        <v>272</v>
      </c>
      <c r="C78" s="1147"/>
      <c r="D78" s="7"/>
      <c r="E78" s="7"/>
      <c r="F78" s="7"/>
      <c r="G78" s="23"/>
    </row>
    <row r="79" spans="1:7" ht="38.25" hidden="1" x14ac:dyDescent="0.25">
      <c r="A79" s="54" t="s">
        <v>136</v>
      </c>
      <c r="B79" s="73" t="s">
        <v>273</v>
      </c>
      <c r="C79" s="1147"/>
      <c r="D79" s="7"/>
      <c r="E79" s="7"/>
      <c r="F79" s="7"/>
      <c r="G79" s="23"/>
    </row>
    <row r="80" spans="1:7" ht="63.75" hidden="1" x14ac:dyDescent="0.25">
      <c r="A80" s="54" t="s">
        <v>137</v>
      </c>
      <c r="B80" s="73" t="s">
        <v>274</v>
      </c>
      <c r="C80" s="1147"/>
      <c r="D80" s="7"/>
      <c r="E80" s="7"/>
      <c r="F80" s="7"/>
      <c r="G80" s="23"/>
    </row>
    <row r="81" spans="1:7" ht="132.75" hidden="1" customHeight="1" x14ac:dyDescent="0.25">
      <c r="A81" s="54" t="s">
        <v>138</v>
      </c>
      <c r="B81" s="110" t="s">
        <v>83</v>
      </c>
      <c r="C81" s="1147"/>
      <c r="D81" s="7"/>
      <c r="E81" s="7"/>
      <c r="F81" s="7"/>
      <c r="G81" s="23"/>
    </row>
    <row r="82" spans="1:7" ht="51" hidden="1" x14ac:dyDescent="0.25">
      <c r="A82" s="54" t="s">
        <v>139</v>
      </c>
      <c r="B82" s="110" t="s">
        <v>260</v>
      </c>
      <c r="C82" s="1147"/>
      <c r="D82" s="35"/>
      <c r="E82" s="34"/>
      <c r="F82" s="29"/>
      <c r="G82" s="23"/>
    </row>
    <row r="83" spans="1:7" ht="25.5" hidden="1" x14ac:dyDescent="0.25">
      <c r="A83" s="54" t="s">
        <v>140</v>
      </c>
      <c r="B83" s="73" t="s">
        <v>261</v>
      </c>
      <c r="C83" s="1147"/>
      <c r="D83" s="7"/>
      <c r="E83" s="7"/>
      <c r="F83" s="7"/>
      <c r="G83" s="23"/>
    </row>
    <row r="84" spans="1:7" ht="157.5" customHeight="1" x14ac:dyDescent="0.25">
      <c r="A84" s="147" t="s">
        <v>126</v>
      </c>
      <c r="B84" s="11"/>
      <c r="C84" s="57" t="s">
        <v>294</v>
      </c>
      <c r="D84" s="144">
        <v>0.84</v>
      </c>
      <c r="E84" s="144">
        <f>'план-график'!I103</f>
        <v>0.89</v>
      </c>
      <c r="F84" s="108">
        <f>E84/D84*100</f>
        <v>105.95238095238095</v>
      </c>
      <c r="G84" s="104" t="str">
        <f>'план-график'!J103</f>
        <v xml:space="preserve">За 2019 год значение целевого индикатора выполнено. </v>
      </c>
    </row>
    <row r="85" spans="1:7" ht="63.75" x14ac:dyDescent="0.25">
      <c r="A85" s="147" t="s">
        <v>161</v>
      </c>
      <c r="B85" s="11"/>
      <c r="C85" s="57" t="s">
        <v>195</v>
      </c>
      <c r="D85" s="108">
        <v>100</v>
      </c>
      <c r="E85" s="108">
        <v>100</v>
      </c>
      <c r="F85" s="103">
        <v>1</v>
      </c>
      <c r="G85" s="104" t="s">
        <v>324</v>
      </c>
    </row>
    <row r="86" spans="1:7" hidden="1" x14ac:dyDescent="0.25">
      <c r="A86" s="2"/>
      <c r="B86" s="20" t="s">
        <v>205</v>
      </c>
      <c r="C86" s="18"/>
      <c r="D86" s="19"/>
      <c r="E86" s="19"/>
      <c r="F86" s="19"/>
      <c r="G86" s="18"/>
    </row>
    <row r="87" spans="1:7" x14ac:dyDescent="0.25">
      <c r="A87" s="1145" t="s">
        <v>210</v>
      </c>
      <c r="B87" s="1145"/>
      <c r="C87" s="1145"/>
      <c r="D87" s="1145"/>
      <c r="E87" s="1145"/>
      <c r="F87" s="1145"/>
      <c r="G87" s="1145"/>
    </row>
    <row r="88" spans="1:7" ht="25.5" hidden="1" x14ac:dyDescent="0.25">
      <c r="A88" s="3" t="s">
        <v>126</v>
      </c>
      <c r="B88" s="4" t="s">
        <v>276</v>
      </c>
      <c r="C88" s="33"/>
      <c r="D88" s="31"/>
      <c r="E88" s="32"/>
      <c r="F88" s="32"/>
      <c r="G88" s="18"/>
    </row>
    <row r="89" spans="1:7" ht="141" thickBot="1" x14ac:dyDescent="0.3">
      <c r="A89" s="149" t="s">
        <v>126</v>
      </c>
      <c r="B89" s="4" t="s">
        <v>277</v>
      </c>
      <c r="C89" s="8" t="s">
        <v>117</v>
      </c>
      <c r="D89" s="111">
        <v>100</v>
      </c>
      <c r="E89" s="112">
        <v>100</v>
      </c>
      <c r="F89" s="103">
        <f>E89/D89</f>
        <v>1</v>
      </c>
      <c r="G89" s="104" t="s">
        <v>326</v>
      </c>
    </row>
    <row r="90" spans="1:7" ht="153.75" hidden="1" thickBot="1" x14ac:dyDescent="0.3">
      <c r="A90" s="149"/>
      <c r="B90" s="6" t="s">
        <v>175</v>
      </c>
      <c r="C90" s="23"/>
      <c r="D90" s="7"/>
      <c r="E90" s="7"/>
      <c r="F90" s="7"/>
      <c r="G90" s="23"/>
    </row>
    <row r="91" spans="1:7" ht="142.5" hidden="1" thickBot="1" x14ac:dyDescent="0.3">
      <c r="A91" s="117"/>
      <c r="B91" s="84" t="s">
        <v>176</v>
      </c>
      <c r="C91" s="23"/>
      <c r="D91" s="7"/>
      <c r="E91" s="7"/>
      <c r="F91" s="7"/>
      <c r="G91" s="23"/>
    </row>
    <row r="92" spans="1:7" ht="51.75" hidden="1" thickBot="1" x14ac:dyDescent="0.3">
      <c r="A92" s="148"/>
      <c r="B92" s="4" t="s">
        <v>283</v>
      </c>
      <c r="C92" s="18"/>
      <c r="D92" s="19"/>
      <c r="E92" s="19"/>
      <c r="F92" s="19"/>
      <c r="G92" s="18"/>
    </row>
    <row r="93" spans="1:7" ht="39" hidden="1" thickBot="1" x14ac:dyDescent="0.3">
      <c r="A93" s="148"/>
      <c r="B93" s="4" t="s">
        <v>284</v>
      </c>
      <c r="C93" s="18"/>
      <c r="D93" s="19"/>
      <c r="E93" s="19"/>
      <c r="F93" s="19"/>
      <c r="G93" s="18"/>
    </row>
    <row r="94" spans="1:7" ht="26.25" hidden="1" thickBot="1" x14ac:dyDescent="0.3">
      <c r="A94" s="148"/>
      <c r="B94" s="4" t="s">
        <v>286</v>
      </c>
      <c r="C94" s="18"/>
      <c r="D94" s="19"/>
      <c r="E94" s="19"/>
      <c r="F94" s="19"/>
      <c r="G94" s="18"/>
    </row>
    <row r="95" spans="1:7" ht="51.75" hidden="1" thickBot="1" x14ac:dyDescent="0.3">
      <c r="A95" s="149"/>
      <c r="B95" s="6" t="s">
        <v>287</v>
      </c>
      <c r="C95" s="23"/>
      <c r="D95" s="7"/>
      <c r="E95" s="7"/>
      <c r="F95" s="7"/>
      <c r="G95" s="23"/>
    </row>
    <row r="96" spans="1:7" ht="102.75" hidden="1" thickBot="1" x14ac:dyDescent="0.3">
      <c r="A96" s="148"/>
      <c r="B96" s="4" t="s">
        <v>288</v>
      </c>
      <c r="C96" s="18"/>
      <c r="D96" s="19"/>
      <c r="E96" s="19"/>
      <c r="F96" s="19"/>
      <c r="G96" s="18"/>
    </row>
    <row r="97" spans="1:7" ht="90" hidden="1" thickBot="1" x14ac:dyDescent="0.3">
      <c r="A97" s="149"/>
      <c r="B97" s="6" t="s">
        <v>289</v>
      </c>
      <c r="C97" s="23"/>
      <c r="D97" s="7"/>
      <c r="E97" s="30"/>
      <c r="F97" s="7"/>
      <c r="G97" s="23"/>
    </row>
    <row r="98" spans="1:7" ht="109.5" customHeight="1" thickBot="1" x14ac:dyDescent="0.3">
      <c r="A98" s="149" t="s">
        <v>161</v>
      </c>
      <c r="B98" s="6" t="s">
        <v>290</v>
      </c>
      <c r="C98" s="145" t="s">
        <v>114</v>
      </c>
      <c r="D98" s="113">
        <v>42</v>
      </c>
      <c r="E98" s="114">
        <v>42</v>
      </c>
      <c r="F98" s="103">
        <f>E98/D98</f>
        <v>1</v>
      </c>
      <c r="G98" s="104" t="s">
        <v>326</v>
      </c>
    </row>
    <row r="99" spans="1:7" ht="38.25" hidden="1" x14ac:dyDescent="0.25">
      <c r="A99" s="149"/>
      <c r="B99" s="6" t="s">
        <v>291</v>
      </c>
      <c r="C99" s="23"/>
      <c r="D99" s="7"/>
      <c r="E99" s="30"/>
      <c r="F99" s="7"/>
      <c r="G99" s="23"/>
    </row>
    <row r="100" spans="1:7" ht="57.75" customHeight="1" x14ac:dyDescent="0.25">
      <c r="A100" s="149" t="s">
        <v>111</v>
      </c>
      <c r="B100" s="6" t="s">
        <v>292</v>
      </c>
      <c r="C100" s="8" t="s">
        <v>118</v>
      </c>
      <c r="D100" s="115">
        <v>5.0999999999999996</v>
      </c>
      <c r="E100" s="116">
        <v>5.0999999999999996</v>
      </c>
      <c r="F100" s="103">
        <f>E100/D100</f>
        <v>1</v>
      </c>
      <c r="G100" s="104" t="s">
        <v>326</v>
      </c>
    </row>
    <row r="101" spans="1:7" hidden="1" x14ac:dyDescent="0.25">
      <c r="A101" s="3" t="s">
        <v>103</v>
      </c>
      <c r="B101" s="4" t="s">
        <v>211</v>
      </c>
      <c r="C101" s="18"/>
      <c r="D101" s="19"/>
      <c r="E101" s="19"/>
      <c r="F101" s="19"/>
      <c r="G101" s="18"/>
    </row>
    <row r="102" spans="1:7" ht="25.5" hidden="1" x14ac:dyDescent="0.25">
      <c r="A102" s="5" t="s">
        <v>104</v>
      </c>
      <c r="B102" s="6" t="s">
        <v>293</v>
      </c>
      <c r="C102" s="23"/>
      <c r="D102" s="7"/>
      <c r="E102" s="7"/>
      <c r="F102" s="7"/>
      <c r="G102" s="23"/>
    </row>
    <row r="103" spans="1:7" hidden="1" x14ac:dyDescent="0.25">
      <c r="A103" s="28"/>
      <c r="B103" s="27" t="s">
        <v>205</v>
      </c>
      <c r="C103" s="21"/>
      <c r="D103" s="26"/>
      <c r="E103" s="26"/>
      <c r="F103" s="22"/>
      <c r="G103" s="21"/>
    </row>
    <row r="104" spans="1:7" hidden="1" x14ac:dyDescent="0.25">
      <c r="A104" s="1142" t="s">
        <v>212</v>
      </c>
      <c r="B104" s="1145"/>
      <c r="C104" s="1142"/>
      <c r="D104" s="1142"/>
      <c r="E104" s="1142"/>
      <c r="F104" s="1142"/>
      <c r="G104" s="1142"/>
    </row>
    <row r="105" spans="1:7" s="53" customFormat="1" ht="83.25" hidden="1" customHeight="1" x14ac:dyDescent="0.25">
      <c r="A105" s="88" t="s">
        <v>218</v>
      </c>
      <c r="B105" s="58" t="s">
        <v>213</v>
      </c>
      <c r="C105" s="134" t="s">
        <v>191</v>
      </c>
      <c r="D105" s="122">
        <v>0.56999999999999995</v>
      </c>
      <c r="E105" s="99">
        <f>'план-график'!I152</f>
        <v>0.46</v>
      </c>
      <c r="F105" s="127">
        <f>(D105-E105)/D105*100%+100</f>
        <v>100.19298245614036</v>
      </c>
      <c r="G105" s="133" t="str">
        <f>'план-график'!J152</f>
        <v>По состоянию на 01.01.2020 численность безработных граждан, зарегистрированных в государственных учреждениях службы занятости населения, составила 2859 человек. Уровень регистрируемой безработицы составил 0,46%</v>
      </c>
    </row>
    <row r="106" spans="1:7" ht="51.75" hidden="1" x14ac:dyDescent="0.25">
      <c r="A106" s="88"/>
      <c r="B106" s="87"/>
      <c r="C106" s="48" t="s">
        <v>319</v>
      </c>
      <c r="D106" s="118">
        <v>76056</v>
      </c>
      <c r="E106" s="119">
        <f>'план-график'!I155</f>
        <v>91161</v>
      </c>
      <c r="F106" s="139">
        <f>E106/D106</f>
        <v>1.1986036604607131</v>
      </c>
      <c r="G106" s="131" t="str">
        <f>'план-график'!J155</f>
        <v>Количество получателей государственных услуг в сфере занятости за 2019 год составило 91161 человек. Целевой индикатор по итогам 2019 года выполнен</v>
      </c>
    </row>
    <row r="107" spans="1:7" ht="51" hidden="1" x14ac:dyDescent="0.25">
      <c r="A107" s="89" t="s">
        <v>219</v>
      </c>
      <c r="B107" s="57" t="s">
        <v>108</v>
      </c>
      <c r="C107" s="48" t="s">
        <v>192</v>
      </c>
      <c r="D107" s="138"/>
      <c r="E107" s="138"/>
      <c r="F107" s="139"/>
      <c r="G107" s="100"/>
    </row>
    <row r="108" spans="1:7" hidden="1" x14ac:dyDescent="0.25">
      <c r="A108" s="76" t="s">
        <v>220</v>
      </c>
      <c r="B108" s="57" t="s">
        <v>106</v>
      </c>
      <c r="C108" s="48"/>
      <c r="D108" s="138"/>
      <c r="E108" s="138"/>
      <c r="F108" s="139"/>
      <c r="G108" s="100"/>
    </row>
    <row r="109" spans="1:7" ht="127.5" hidden="1" x14ac:dyDescent="0.25">
      <c r="A109" s="90" t="s">
        <v>221</v>
      </c>
      <c r="B109" s="57" t="s">
        <v>181</v>
      </c>
      <c r="C109" s="47"/>
      <c r="D109" s="128"/>
      <c r="E109" s="128"/>
      <c r="F109" s="128"/>
      <c r="G109" s="47"/>
    </row>
    <row r="110" spans="1:7" ht="25.5" hidden="1" x14ac:dyDescent="0.25">
      <c r="A110" s="56" t="s">
        <v>222</v>
      </c>
      <c r="B110" s="57" t="s">
        <v>182</v>
      </c>
      <c r="C110" s="25"/>
      <c r="D110" s="30"/>
      <c r="E110" s="30"/>
      <c r="F110" s="30"/>
      <c r="G110" s="23"/>
    </row>
    <row r="111" spans="1:7" ht="51" hidden="1" x14ac:dyDescent="0.25">
      <c r="A111" s="81"/>
      <c r="B111" s="77"/>
      <c r="C111" s="49" t="s">
        <v>320</v>
      </c>
      <c r="D111" s="123">
        <v>11300</v>
      </c>
      <c r="E111" s="130">
        <f>'план-график'!I154</f>
        <v>12753</v>
      </c>
      <c r="F111" s="120">
        <f>E111/D111</f>
        <v>1.1285840707964603</v>
      </c>
      <c r="G111" s="110" t="str">
        <f>'план-график'!J154</f>
        <v>Количество работников прошедших обучение за  2019 год составило 12753 человека. Целевой индикатор по итогам  года перевыполнен на 1,2%.</v>
      </c>
    </row>
    <row r="112" spans="1:7" s="53" customFormat="1" ht="191.25" hidden="1" x14ac:dyDescent="0.25">
      <c r="A112" s="81"/>
      <c r="B112" s="77"/>
      <c r="C112" s="66" t="s">
        <v>190</v>
      </c>
      <c r="D112" s="125">
        <v>542</v>
      </c>
      <c r="E112" s="125">
        <f>'план-график'!I156</f>
        <v>227</v>
      </c>
      <c r="F112" s="127">
        <f>(D112-E112)/D112*100%+100</f>
        <v>100.58118081180812</v>
      </c>
      <c r="G112" s="126" t="str">
        <f>'план-график'!J156</f>
        <v>За   2019 год численность пострадавших в результате несчастных случаев на производстве составила 227 человек , что на 16%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месячника охраны труда, применения превентивных мероприятий в рамках Года нулевого травматизма, объявленного располряжением Губернатора Ульяновской области № 112 от 09.02.2018 "Об объявоении в Ульяновской области Года нулевого травматизма".</v>
      </c>
    </row>
    <row r="113" spans="1:8" ht="63.75" hidden="1" x14ac:dyDescent="0.25">
      <c r="A113" s="81"/>
      <c r="B113" s="77"/>
      <c r="C113" s="66" t="s">
        <v>321</v>
      </c>
      <c r="D113" s="118">
        <v>17000</v>
      </c>
      <c r="E113" s="129">
        <f>'план-график'!I157</f>
        <v>58826</v>
      </c>
      <c r="F113" s="124">
        <f>E113/D113</f>
        <v>3.4603529411764704</v>
      </c>
      <c r="G113" s="110" t="str">
        <f>'план-график'!J157</f>
        <v xml:space="preserve">За  2019 год специальная оценка условий труда проведена на 58826 рабочих местах. Фактическое значение данного показателя увеличено по сравнению с запланированным на 13,1%. </v>
      </c>
    </row>
    <row r="114" spans="1:8" ht="63.75" hidden="1" x14ac:dyDescent="0.25">
      <c r="A114" s="81"/>
      <c r="B114" s="77"/>
      <c r="C114" s="49" t="s">
        <v>317</v>
      </c>
      <c r="D114" s="17">
        <v>46</v>
      </c>
      <c r="E114" s="142">
        <f>'план-график'!I158</f>
        <v>39.5</v>
      </c>
      <c r="F114" s="132" t="s">
        <v>90</v>
      </c>
      <c r="G114" s="75" t="str">
        <f>'план-график'!J158</f>
        <v>Показатель подсчитывается территориальным органом статистики 1 раз в год (предварительно в мае). Прогнозируемые данные взятые по итогам 2018 года.</v>
      </c>
    </row>
    <row r="115" spans="1:8" ht="63.75" hidden="1" x14ac:dyDescent="0.25">
      <c r="A115" s="81"/>
      <c r="B115" s="77"/>
      <c r="C115" s="48" t="s">
        <v>318</v>
      </c>
      <c r="D115" s="17">
        <v>37</v>
      </c>
      <c r="E115" s="142">
        <f>'план-график'!I159</f>
        <v>37.299999999999997</v>
      </c>
      <c r="F115" s="132" t="s">
        <v>90</v>
      </c>
      <c r="G115" s="75" t="str">
        <f>'план-график'!J159</f>
        <v>Показатель подсчитывается территориальным органом статистики 1 раз в год (предварительно в мае). Прогнозируемые данные взятые по итогам 2018 года.</v>
      </c>
    </row>
    <row r="116" spans="1:8" ht="114.75" hidden="1" x14ac:dyDescent="0.25">
      <c r="A116" s="91" t="s">
        <v>78</v>
      </c>
      <c r="B116" s="77" t="s">
        <v>121</v>
      </c>
      <c r="C116" s="25"/>
      <c r="D116" s="7"/>
      <c r="E116" s="7"/>
      <c r="F116" s="7"/>
      <c r="G116" s="23"/>
    </row>
    <row r="117" spans="1:8" ht="51" hidden="1" x14ac:dyDescent="0.25">
      <c r="A117" s="92" t="s">
        <v>161</v>
      </c>
      <c r="B117" s="58" t="s">
        <v>183</v>
      </c>
    </row>
    <row r="118" spans="1:8" ht="114.75" hidden="1" x14ac:dyDescent="0.25">
      <c r="A118" s="90" t="s">
        <v>80</v>
      </c>
      <c r="B118" s="57" t="s">
        <v>107</v>
      </c>
      <c r="C118" s="25"/>
      <c r="D118" s="19"/>
      <c r="E118" s="19"/>
      <c r="F118" s="19"/>
      <c r="G118" s="18"/>
    </row>
    <row r="119" spans="1:8" ht="25.5" hidden="1" x14ac:dyDescent="0.25">
      <c r="A119" s="56" t="s">
        <v>81</v>
      </c>
      <c r="B119" s="57" t="s">
        <v>105</v>
      </c>
      <c r="C119" s="25"/>
      <c r="D119" s="7"/>
      <c r="E119" s="7"/>
      <c r="F119" s="7"/>
      <c r="G119" s="23"/>
    </row>
    <row r="120" spans="1:8" hidden="1" x14ac:dyDescent="0.25">
      <c r="A120" s="2"/>
      <c r="B120" s="20" t="s">
        <v>205</v>
      </c>
      <c r="C120" s="18"/>
      <c r="D120" s="19"/>
      <c r="E120" s="19"/>
      <c r="F120" s="19"/>
      <c r="G120" s="18"/>
    </row>
    <row r="121" spans="1:8" hidden="1" x14ac:dyDescent="0.25">
      <c r="A121" s="1148" t="s">
        <v>214</v>
      </c>
      <c r="B121" s="1149"/>
      <c r="C121" s="1150"/>
      <c r="D121" s="1150"/>
      <c r="E121" s="1150"/>
      <c r="F121" s="1150"/>
      <c r="G121" s="1151"/>
    </row>
    <row r="122" spans="1:8" s="62" customFormat="1" ht="133.5" hidden="1" customHeight="1" x14ac:dyDescent="0.25">
      <c r="A122" s="78" t="s">
        <v>218</v>
      </c>
      <c r="B122" s="84" t="s">
        <v>185</v>
      </c>
      <c r="C122" s="68" t="s">
        <v>322</v>
      </c>
      <c r="D122" s="135">
        <v>750</v>
      </c>
      <c r="E122" s="129">
        <f>'план-график'!I172</f>
        <v>858</v>
      </c>
      <c r="F122" s="69">
        <f>E122/D122</f>
        <v>1.1439999999999999</v>
      </c>
      <c r="G122" s="136" t="str">
        <f>'план-график'!J172</f>
        <v xml:space="preserve">За 2019 год значение целевого индикатора выполнено. </v>
      </c>
    </row>
    <row r="123" spans="1:8" s="62" customFormat="1" ht="135.75" hidden="1" customHeight="1" x14ac:dyDescent="0.25">
      <c r="A123" s="61"/>
      <c r="B123" s="67"/>
      <c r="C123" s="68" t="s">
        <v>299</v>
      </c>
      <c r="D123" s="14">
        <v>11</v>
      </c>
      <c r="E123" s="137">
        <f>'план-график'!I174</f>
        <v>55.7</v>
      </c>
      <c r="F123" s="69">
        <f>E123/D123</f>
        <v>5.0636363636363635</v>
      </c>
      <c r="G123" s="17" t="str">
        <f>'план-график'!J174</f>
        <v xml:space="preserve">Многие участники подпрограммы являются гражданами в возрасте свыше 40 лет, а также выросло количество детей-членов семей участников. </v>
      </c>
      <c r="H123" s="70"/>
    </row>
    <row r="124" spans="1:8" ht="51" hidden="1" x14ac:dyDescent="0.25">
      <c r="A124" s="79" t="s">
        <v>219</v>
      </c>
      <c r="B124" s="80" t="s">
        <v>92</v>
      </c>
      <c r="C124" s="8"/>
      <c r="D124" s="7"/>
      <c r="E124" s="7"/>
      <c r="F124" s="7"/>
      <c r="G124" s="23"/>
    </row>
    <row r="125" spans="1:8" hidden="1" x14ac:dyDescent="0.25">
      <c r="A125" s="2"/>
      <c r="B125" s="20" t="s">
        <v>205</v>
      </c>
      <c r="C125" s="21"/>
      <c r="D125" s="22"/>
      <c r="E125" s="22"/>
      <c r="F125" s="22"/>
      <c r="G125" s="21"/>
    </row>
    <row r="126" spans="1:8" x14ac:dyDescent="0.25">
      <c r="A126" s="1148" t="s">
        <v>109</v>
      </c>
      <c r="B126" s="1149"/>
      <c r="C126" s="1149"/>
      <c r="D126" s="1149"/>
      <c r="E126" s="1149"/>
      <c r="F126" s="1149"/>
      <c r="G126" s="1152"/>
    </row>
    <row r="127" spans="1:8" ht="38.25" hidden="1" x14ac:dyDescent="0.25">
      <c r="A127" s="93" t="s">
        <v>164</v>
      </c>
      <c r="B127" s="94" t="s">
        <v>186</v>
      </c>
      <c r="C127" s="97"/>
      <c r="D127" s="97"/>
      <c r="E127" s="97"/>
      <c r="F127" s="97"/>
      <c r="G127" s="98"/>
    </row>
    <row r="128" spans="1:8" s="53" customFormat="1" ht="51" x14ac:dyDescent="0.25">
      <c r="A128" s="121" t="s">
        <v>126</v>
      </c>
      <c r="B128" s="60" t="s">
        <v>298</v>
      </c>
      <c r="C128" s="57" t="s">
        <v>297</v>
      </c>
      <c r="D128" s="59">
        <v>100</v>
      </c>
      <c r="E128" s="63">
        <v>100</v>
      </c>
      <c r="F128" s="24">
        <f>E128/D128</f>
        <v>1</v>
      </c>
      <c r="G128" s="104" t="s">
        <v>326</v>
      </c>
    </row>
    <row r="129" spans="1:7" s="53" customFormat="1" ht="153" hidden="1" x14ac:dyDescent="0.25">
      <c r="A129" s="150"/>
      <c r="B129" s="96" t="s">
        <v>187</v>
      </c>
      <c r="C129" s="57"/>
      <c r="D129" s="64"/>
      <c r="E129" s="63"/>
      <c r="F129" s="24"/>
      <c r="G129" s="57"/>
    </row>
    <row r="130" spans="1:7" s="53" customFormat="1" ht="114.75" hidden="1" x14ac:dyDescent="0.25">
      <c r="A130" s="150"/>
      <c r="B130" s="55" t="s">
        <v>89</v>
      </c>
      <c r="C130" s="57"/>
      <c r="D130" s="64"/>
      <c r="E130" s="63"/>
      <c r="F130" s="24"/>
      <c r="G130" s="57"/>
    </row>
    <row r="131" spans="1:7" s="53" customFormat="1" ht="38.25" hidden="1" x14ac:dyDescent="0.25">
      <c r="A131" s="146"/>
      <c r="B131" s="73" t="s">
        <v>208</v>
      </c>
      <c r="C131" s="57"/>
      <c r="D131" s="64"/>
      <c r="E131" s="63"/>
      <c r="F131" s="24"/>
      <c r="G131" s="57"/>
    </row>
    <row r="132" spans="1:7" s="53" customFormat="1" ht="25.5" hidden="1" x14ac:dyDescent="0.25">
      <c r="A132" s="151"/>
      <c r="B132" s="95" t="s">
        <v>188</v>
      </c>
      <c r="C132" s="57"/>
      <c r="D132" s="64"/>
      <c r="E132" s="63"/>
      <c r="F132" s="24"/>
      <c r="G132" s="57"/>
    </row>
    <row r="133" spans="1:7" ht="119.25" customHeight="1" x14ac:dyDescent="0.25">
      <c r="A133" s="152" t="s">
        <v>161</v>
      </c>
      <c r="B133" s="12" t="s">
        <v>189</v>
      </c>
      <c r="C133" s="57" t="str">
        <f>'план-график'!B197</f>
        <v>Удельный расход электроэнергии в расчете на 1 кв. м общей площади помещений, занимаемых организациями, подведомственными Министерству здравоохранения, семьи и социального благополучия Ульяновской области (далее - подведомственные организации), кВт ч/кв. м</v>
      </c>
      <c r="D133" s="140">
        <f>'план-график'!H197</f>
        <v>42.48</v>
      </c>
      <c r="E133" s="143">
        <f>'план-график'!I197</f>
        <v>42.54</v>
      </c>
      <c r="F133" s="153">
        <f>(D133-E133)/D133*100%+100%</f>
        <v>0.99858757062146886</v>
      </c>
      <c r="G133" s="104" t="str">
        <f>'план-график'!J197</f>
        <v xml:space="preserve">За 2019 год значение целевого индикатора выполнено и составило 99,9% </v>
      </c>
    </row>
    <row r="134" spans="1:7" ht="82.5" customHeight="1" x14ac:dyDescent="0.25">
      <c r="A134" s="152" t="s">
        <v>111</v>
      </c>
      <c r="B134" s="12"/>
      <c r="C134" s="57" t="str">
        <f>'план-график'!B198</f>
        <v>Удельный расход тепловой энергии в расчете на 1 кв. м общей площади помещений, занимаемых подведомственными организациями, Гкал/кв. м</v>
      </c>
      <c r="D134" s="141">
        <f>'план-график'!H198</f>
        <v>0.113</v>
      </c>
      <c r="E134" s="143">
        <f>'план-график'!I198</f>
        <v>0.11</v>
      </c>
      <c r="F134" s="153">
        <f>(D134-E134)/D134*100%+100%</f>
        <v>1.0265486725663717</v>
      </c>
      <c r="G134" s="104" t="str">
        <f>'план-график'!J198</f>
        <v>За 2019 год значение целевого индикатора перевыполнено и составило 102,7 %</v>
      </c>
    </row>
    <row r="135" spans="1:7" ht="92.25" customHeight="1" x14ac:dyDescent="0.25">
      <c r="A135" s="152" t="s">
        <v>329</v>
      </c>
      <c r="B135" s="12"/>
      <c r="C135" s="57" t="str">
        <f>'план-график'!B199</f>
        <v>Удельный расход природного газа в расчете на 1 кв. м общей площади помещений, занимаемых подведомственными организациями, тыс. куб. м/кв. м</v>
      </c>
      <c r="D135" s="140">
        <f>'план-график'!H199</f>
        <v>9.06</v>
      </c>
      <c r="E135" s="143">
        <f>'план-график'!I199</f>
        <v>9.6199999999999992</v>
      </c>
      <c r="F135" s="153">
        <f>(D135-E135)/D135*100%+100%</f>
        <v>0.93818984547461381</v>
      </c>
      <c r="G135" s="104" t="str">
        <f>'план-график'!J199</f>
        <v>За 2019 год значение целевого индикатора составило 93,8%</v>
      </c>
    </row>
    <row r="136" spans="1:7" ht="83.25" customHeight="1" x14ac:dyDescent="0.25">
      <c r="A136" s="152" t="s">
        <v>330</v>
      </c>
      <c r="B136" s="12"/>
      <c r="C136" s="57" t="str">
        <f>'план-график'!B234</f>
        <v>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v>
      </c>
      <c r="D136" s="141">
        <f>'план-график'!H233</f>
        <v>48</v>
      </c>
      <c r="E136" s="143">
        <f>'план-график'!I233</f>
        <v>48</v>
      </c>
      <c r="F136" s="153">
        <f>(D136-E136)/D136*100%+100%</f>
        <v>1</v>
      </c>
      <c r="G136" s="104" t="str">
        <f>'план-график'!J233</f>
        <v>За 2019 год значение целевого индикатора выполнено</v>
      </c>
    </row>
    <row r="138" spans="1:7" ht="15.75" x14ac:dyDescent="0.25">
      <c r="A138" s="1143"/>
      <c r="B138" s="1143"/>
      <c r="C138" s="1143"/>
      <c r="D138" s="1143"/>
      <c r="E138" s="1143"/>
      <c r="F138" s="1143"/>
      <c r="G138" s="1143"/>
    </row>
  </sheetData>
  <mergeCells count="11">
    <mergeCell ref="A2:G2"/>
    <mergeCell ref="A3:G3"/>
    <mergeCell ref="A7:G7"/>
    <mergeCell ref="A57:G57"/>
    <mergeCell ref="A138:G138"/>
    <mergeCell ref="D4:F4"/>
    <mergeCell ref="A87:G87"/>
    <mergeCell ref="C67:C83"/>
    <mergeCell ref="A104:G104"/>
    <mergeCell ref="A121:G121"/>
    <mergeCell ref="A126:G126"/>
  </mergeCells>
  <phoneticPr fontId="37" type="noConversion"/>
  <pageMargins left="0.56000000000000005" right="0.22" top="0.21" bottom="0.16" header="0.2" footer="0.16"/>
  <pageSetup paperSize="9" scale="84" fitToHeight="0" orientation="portrait" r:id="rId1"/>
  <rowBreaks count="1" manualBreakCount="1">
    <brk id="12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9.140625" defaultRowHeight="12.75" x14ac:dyDescent="0.2"/>
  <cols>
    <col min="1" max="1" width="3.5703125" style="157" customWidth="1"/>
    <col min="2" max="2" width="24.7109375" style="157" customWidth="1"/>
    <col min="3" max="3" width="101.5703125" style="157" customWidth="1"/>
    <col min="4" max="4" width="38.28515625" style="157" customWidth="1"/>
    <col min="5" max="16384" width="9.140625" style="157"/>
  </cols>
  <sheetData>
    <row r="1" spans="1:4" x14ac:dyDescent="0.2">
      <c r="D1" s="154" t="s">
        <v>58</v>
      </c>
    </row>
    <row r="2" spans="1:4" x14ac:dyDescent="0.2">
      <c r="A2" s="1153" t="s">
        <v>57</v>
      </c>
      <c r="B2" s="1153"/>
      <c r="C2" s="1153"/>
      <c r="D2" s="1153"/>
    </row>
    <row r="3" spans="1:4" x14ac:dyDescent="0.2">
      <c r="A3" s="1153" t="s">
        <v>59</v>
      </c>
      <c r="B3" s="1153"/>
      <c r="C3" s="1153"/>
      <c r="D3" s="1153"/>
    </row>
    <row r="4" spans="1:4" x14ac:dyDescent="0.2">
      <c r="A4" s="155"/>
    </row>
    <row r="5" spans="1:4" ht="69.75" customHeight="1" x14ac:dyDescent="0.2">
      <c r="A5" s="156" t="s">
        <v>53</v>
      </c>
      <c r="B5" s="156" t="s">
        <v>54</v>
      </c>
      <c r="C5" s="156" t="s">
        <v>55</v>
      </c>
      <c r="D5" s="156" t="s">
        <v>56</v>
      </c>
    </row>
    <row r="6" spans="1:4" ht="409.5" customHeight="1" x14ac:dyDescent="0.2">
      <c r="A6" s="156">
        <v>1</v>
      </c>
      <c r="B6" s="156" t="s">
        <v>60</v>
      </c>
      <c r="C6" s="158" t="s">
        <v>29</v>
      </c>
      <c r="D6" s="156" t="s">
        <v>61</v>
      </c>
    </row>
  </sheetData>
  <mergeCells count="2">
    <mergeCell ref="A2:D2"/>
    <mergeCell ref="A3:D3"/>
  </mergeCells>
  <phoneticPr fontId="37" type="noConversion"/>
  <pageMargins left="0.70866141732283472" right="0.37" top="0.22" bottom="0.16" header="0.22" footer="0.16"/>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60" zoomScaleNormal="100" workbookViewId="0">
      <selection activeCell="L8" sqref="L8"/>
    </sheetView>
  </sheetViews>
  <sheetFormatPr defaultColWidth="9.140625" defaultRowHeight="18.75" x14ac:dyDescent="0.25"/>
  <cols>
    <col min="1" max="1" width="5.7109375" style="160" customWidth="1"/>
    <col min="2" max="2" width="32.85546875" style="160" customWidth="1"/>
    <col min="3" max="3" width="15.28515625" style="160" customWidth="1"/>
    <col min="4" max="4" width="13.28515625" style="160" customWidth="1"/>
    <col min="5" max="5" width="186" style="160" customWidth="1"/>
    <col min="6" max="6" width="43.140625" style="160" customWidth="1"/>
    <col min="7" max="16384" width="9.140625" style="160"/>
  </cols>
  <sheetData>
    <row r="1" spans="1:7" x14ac:dyDescent="0.25">
      <c r="A1" s="1158" t="s">
        <v>57</v>
      </c>
      <c r="B1" s="1158"/>
      <c r="C1" s="1158"/>
      <c r="D1" s="1158"/>
      <c r="E1" s="1158"/>
    </row>
    <row r="2" spans="1:7" x14ac:dyDescent="0.25">
      <c r="A2" s="1158" t="s">
        <v>1006</v>
      </c>
      <c r="B2" s="1158"/>
      <c r="C2" s="1158"/>
      <c r="D2" s="1158"/>
      <c r="E2" s="1158"/>
    </row>
    <row r="3" spans="1:7" x14ac:dyDescent="0.25">
      <c r="A3" s="1158" t="s">
        <v>354</v>
      </c>
      <c r="B3" s="1158"/>
      <c r="C3" s="1158"/>
      <c r="D3" s="1158"/>
      <c r="E3" s="1158"/>
      <c r="F3" s="161"/>
      <c r="G3" s="161"/>
    </row>
    <row r="4" spans="1:7" ht="1.5" customHeight="1" x14ac:dyDescent="0.25"/>
    <row r="5" spans="1:7" s="162" customFormat="1" ht="50.25" customHeight="1" x14ac:dyDescent="0.25">
      <c r="A5" s="1156" t="s">
        <v>2</v>
      </c>
      <c r="B5" s="1156"/>
      <c r="C5" s="1159" t="s">
        <v>541</v>
      </c>
      <c r="D5" s="1159"/>
      <c r="E5" s="1159"/>
      <c r="F5" s="407"/>
    </row>
    <row r="6" spans="1:7" s="162" customFormat="1" ht="31.5" x14ac:dyDescent="0.25">
      <c r="A6" s="163" t="s">
        <v>53</v>
      </c>
      <c r="B6" s="163" t="s">
        <v>3</v>
      </c>
      <c r="C6" s="163" t="s">
        <v>4</v>
      </c>
      <c r="D6" s="163" t="s">
        <v>5</v>
      </c>
      <c r="E6" s="163" t="s">
        <v>55</v>
      </c>
      <c r="F6" s="407"/>
    </row>
    <row r="7" spans="1:7" ht="221.25" customHeight="1" x14ac:dyDescent="0.25">
      <c r="A7" s="333">
        <v>1</v>
      </c>
      <c r="B7" s="334" t="s">
        <v>6</v>
      </c>
      <c r="C7" s="335">
        <v>43494</v>
      </c>
      <c r="D7" s="333" t="s">
        <v>537</v>
      </c>
      <c r="E7" s="159" t="s">
        <v>536</v>
      </c>
      <c r="F7" s="159" t="s">
        <v>539</v>
      </c>
    </row>
    <row r="8" spans="1:7" ht="409.5" customHeight="1" x14ac:dyDescent="0.25">
      <c r="A8" s="1155">
        <v>2</v>
      </c>
      <c r="B8" s="1156" t="s">
        <v>6</v>
      </c>
      <c r="C8" s="1157">
        <v>43516</v>
      </c>
      <c r="D8" s="1155" t="s">
        <v>616</v>
      </c>
      <c r="E8" s="1154" t="s">
        <v>538</v>
      </c>
      <c r="F8" s="1154" t="s">
        <v>540</v>
      </c>
    </row>
    <row r="9" spans="1:7" ht="58.5" customHeight="1" x14ac:dyDescent="0.25">
      <c r="A9" s="1155"/>
      <c r="B9" s="1156"/>
      <c r="C9" s="1157"/>
      <c r="D9" s="1155"/>
      <c r="E9" s="1154"/>
      <c r="F9" s="1154"/>
    </row>
    <row r="10" spans="1:7" ht="409.5" customHeight="1" x14ac:dyDescent="0.25">
      <c r="A10" s="1155">
        <v>3</v>
      </c>
      <c r="B10" s="1156" t="s">
        <v>6</v>
      </c>
      <c r="C10" s="1157">
        <v>43601</v>
      </c>
      <c r="D10" s="1155" t="s">
        <v>617</v>
      </c>
      <c r="E10" s="1154" t="s">
        <v>613</v>
      </c>
      <c r="F10" s="1154" t="s">
        <v>614</v>
      </c>
    </row>
    <row r="11" spans="1:7" ht="225" customHeight="1" x14ac:dyDescent="0.25">
      <c r="A11" s="1155"/>
      <c r="B11" s="1156"/>
      <c r="C11" s="1157"/>
      <c r="D11" s="1155"/>
      <c r="E11" s="1154"/>
      <c r="F11" s="1154"/>
    </row>
    <row r="12" spans="1:7" ht="297" customHeight="1" x14ac:dyDescent="0.25">
      <c r="A12" s="1155">
        <v>4</v>
      </c>
      <c r="B12" s="1156" t="s">
        <v>6</v>
      </c>
      <c r="C12" s="1157">
        <v>43643</v>
      </c>
      <c r="D12" s="1155" t="s">
        <v>618</v>
      </c>
      <c r="E12" s="1154" t="s">
        <v>615</v>
      </c>
      <c r="F12" s="1154" t="s">
        <v>627</v>
      </c>
    </row>
    <row r="13" spans="1:7" ht="73.5" customHeight="1" x14ac:dyDescent="0.25">
      <c r="A13" s="1155"/>
      <c r="B13" s="1156"/>
      <c r="C13" s="1157"/>
      <c r="D13" s="1155"/>
      <c r="E13" s="1154"/>
      <c r="F13" s="1154"/>
    </row>
    <row r="14" spans="1:7" ht="345.75" customHeight="1" x14ac:dyDescent="0.25">
      <c r="A14" s="1155">
        <v>5</v>
      </c>
      <c r="B14" s="1156" t="s">
        <v>6</v>
      </c>
      <c r="C14" s="1157">
        <v>43663</v>
      </c>
      <c r="D14" s="1155" t="s">
        <v>625</v>
      </c>
      <c r="E14" s="1154" t="s">
        <v>626</v>
      </c>
      <c r="F14" s="1154" t="s">
        <v>627</v>
      </c>
    </row>
    <row r="15" spans="1:7" ht="134.25" customHeight="1" x14ac:dyDescent="0.25">
      <c r="A15" s="1155"/>
      <c r="B15" s="1156"/>
      <c r="C15" s="1157"/>
      <c r="D15" s="1155"/>
      <c r="E15" s="1154"/>
      <c r="F15" s="1154"/>
    </row>
    <row r="16" spans="1:7" ht="195.75" customHeight="1" x14ac:dyDescent="0.25">
      <c r="A16" s="1155">
        <v>6</v>
      </c>
      <c r="B16" s="1156" t="s">
        <v>6</v>
      </c>
      <c r="C16" s="1157">
        <v>43747</v>
      </c>
      <c r="D16" s="1155" t="s">
        <v>1000</v>
      </c>
      <c r="E16" s="1154" t="s">
        <v>1001</v>
      </c>
      <c r="F16" s="1154" t="s">
        <v>627</v>
      </c>
    </row>
    <row r="17" spans="1:6" ht="157.5" customHeight="1" x14ac:dyDescent="0.25">
      <c r="A17" s="1155"/>
      <c r="B17" s="1156"/>
      <c r="C17" s="1157"/>
      <c r="D17" s="1155"/>
      <c r="E17" s="1154"/>
      <c r="F17" s="1154"/>
    </row>
    <row r="18" spans="1:6" ht="188.25" customHeight="1" x14ac:dyDescent="0.25">
      <c r="A18" s="1155">
        <v>7</v>
      </c>
      <c r="B18" s="1156" t="s">
        <v>6</v>
      </c>
      <c r="C18" s="1157">
        <v>43787</v>
      </c>
      <c r="D18" s="1155" t="s">
        <v>1002</v>
      </c>
      <c r="E18" s="1154" t="s">
        <v>1003</v>
      </c>
      <c r="F18" s="1154" t="s">
        <v>627</v>
      </c>
    </row>
    <row r="19" spans="1:6" ht="95.25" customHeight="1" x14ac:dyDescent="0.25">
      <c r="A19" s="1155"/>
      <c r="B19" s="1156"/>
      <c r="C19" s="1157"/>
      <c r="D19" s="1155"/>
      <c r="E19" s="1154"/>
      <c r="F19" s="1154"/>
    </row>
    <row r="20" spans="1:6" ht="188.25" customHeight="1" x14ac:dyDescent="0.25">
      <c r="A20" s="1155">
        <v>8</v>
      </c>
      <c r="B20" s="1156" t="s">
        <v>6</v>
      </c>
      <c r="C20" s="1157">
        <v>43815</v>
      </c>
      <c r="D20" s="1155" t="s">
        <v>1004</v>
      </c>
      <c r="E20" s="1154" t="s">
        <v>1005</v>
      </c>
      <c r="F20" s="1154" t="s">
        <v>627</v>
      </c>
    </row>
    <row r="21" spans="1:6" ht="95.25" customHeight="1" x14ac:dyDescent="0.25">
      <c r="A21" s="1155"/>
      <c r="B21" s="1156"/>
      <c r="C21" s="1157"/>
      <c r="D21" s="1155"/>
      <c r="E21" s="1154"/>
      <c r="F21" s="1154"/>
    </row>
  </sheetData>
  <mergeCells count="47">
    <mergeCell ref="F10:F11"/>
    <mergeCell ref="A12:A13"/>
    <mergeCell ref="B12:B13"/>
    <mergeCell ref="C12:C13"/>
    <mergeCell ref="D12:D13"/>
    <mergeCell ref="E12:E13"/>
    <mergeCell ref="F12:F13"/>
    <mergeCell ref="A10:A11"/>
    <mergeCell ref="B10:B11"/>
    <mergeCell ref="C10:C11"/>
    <mergeCell ref="D10:D11"/>
    <mergeCell ref="E10:E11"/>
    <mergeCell ref="A1:E1"/>
    <mergeCell ref="A2:E2"/>
    <mergeCell ref="A3:E3"/>
    <mergeCell ref="A5:B5"/>
    <mergeCell ref="C5:E5"/>
    <mergeCell ref="F8:F9"/>
    <mergeCell ref="A8:A9"/>
    <mergeCell ref="B8:B9"/>
    <mergeCell ref="C8:C9"/>
    <mergeCell ref="D8:D9"/>
    <mergeCell ref="E8:E9"/>
    <mergeCell ref="F14:F15"/>
    <mergeCell ref="A14:A15"/>
    <mergeCell ref="B14:B15"/>
    <mergeCell ref="C14:C15"/>
    <mergeCell ref="D14:D15"/>
    <mergeCell ref="E14:E15"/>
    <mergeCell ref="F16:F17"/>
    <mergeCell ref="A18:A19"/>
    <mergeCell ref="B18:B19"/>
    <mergeCell ref="C18:C19"/>
    <mergeCell ref="D18:D19"/>
    <mergeCell ref="E18:E19"/>
    <mergeCell ref="F18:F19"/>
    <mergeCell ref="A16:A17"/>
    <mergeCell ref="B16:B17"/>
    <mergeCell ref="C16:C17"/>
    <mergeCell ref="D16:D17"/>
    <mergeCell ref="E16:E17"/>
    <mergeCell ref="F20:F21"/>
    <mergeCell ref="A20:A21"/>
    <mergeCell ref="B20:B21"/>
    <mergeCell ref="C20:C21"/>
    <mergeCell ref="D20:D21"/>
    <mergeCell ref="E20:E21"/>
  </mergeCells>
  <phoneticPr fontId="37" type="noConversion"/>
  <pageMargins left="0.31496062992125984" right="0.1574803149606299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17</vt:i4>
      </vt:variant>
    </vt:vector>
  </HeadingPairs>
  <TitlesOfParts>
    <vt:vector size="24" baseType="lpstr">
      <vt:lpstr>Целевые индикаторы </vt:lpstr>
      <vt:lpstr>Ожидаемые эффекты</vt:lpstr>
      <vt:lpstr>финансир</vt:lpstr>
      <vt:lpstr>план-график</vt:lpstr>
      <vt:lpstr>Целевые индикаторы для Ольги Ви</vt:lpstr>
      <vt:lpstr>Сведения</vt:lpstr>
      <vt:lpstr>сведения о гп</vt:lpstr>
      <vt:lpstr>финансир!_ftn1</vt:lpstr>
      <vt:lpstr>финансир!_ftn2</vt:lpstr>
      <vt:lpstr>финансир!_ftn3</vt:lpstr>
      <vt:lpstr>финансир!_ftn4</vt:lpstr>
      <vt:lpstr>финансир!_ftnref1</vt:lpstr>
      <vt:lpstr>финансир!_ftnref2</vt:lpstr>
      <vt:lpstr>финансир!_ftnref3</vt:lpstr>
      <vt:lpstr>'Ожидаемые эффекты'!Заголовки_для_печати</vt:lpstr>
      <vt:lpstr>'план-график'!Заголовки_для_печати</vt:lpstr>
      <vt:lpstr>финансир!Заголовки_для_печати</vt:lpstr>
      <vt:lpstr>'Целевые индикаторы '!Заголовки_для_печати</vt:lpstr>
      <vt:lpstr>'Ожидаемые эффекты'!Область_печати</vt:lpstr>
      <vt:lpstr>'план-график'!Область_печати</vt:lpstr>
      <vt:lpstr>'сведения о гп'!Область_печати</vt:lpstr>
      <vt:lpstr>финансир!Область_печати</vt:lpstr>
      <vt:lpstr>'Целевые индикаторы '!Область_печати</vt:lpstr>
      <vt:lpstr>'Целевые индикаторы для Ольги Ви'!Область_печати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2020-05-15T05:31:22Z</dcterms:modified>
</cp:coreProperties>
</file>