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76" yWindow="84" windowWidth="11544" windowHeight="9024" activeTab="0"/>
  </bookViews>
  <sheets>
    <sheet name="Лист1" sheetId="1" r:id="rId1"/>
    <sheet name="Лист2" sheetId="2" r:id="rId2"/>
    <sheet name="Лист3" sheetId="3" r:id="rId3"/>
  </sheets>
  <definedNames>
    <definedName name="_xlnm.Print_Titles" localSheetId="0">'Лист1'!$3:$3</definedName>
    <definedName name="_xlnm.Print_Area" localSheetId="0">'Лист1'!$A$1:$V$195</definedName>
  </definedNames>
  <calcPr fullCalcOnLoad="1"/>
</workbook>
</file>

<file path=xl/comments1.xml><?xml version="1.0" encoding="utf-8"?>
<comments xmlns="http://schemas.openxmlformats.org/spreadsheetml/2006/main">
  <authors>
    <author>Барабанова Светлана Олеговна</author>
  </authors>
  <commentList>
    <comment ref="M5" authorId="0">
      <text>
        <r>
          <rPr>
            <sz val="9"/>
            <rFont val="Tahoma"/>
            <family val="2"/>
          </rPr>
          <t xml:space="preserve">
с 01.01.2008 - 325,50 руб.
с 01.07.2008 - 331,52 руб.</t>
        </r>
      </text>
    </comment>
    <comment ref="M7" authorId="0">
      <text>
        <r>
          <rPr>
            <sz val="9"/>
            <rFont val="Tahoma"/>
            <family val="2"/>
          </rPr>
          <t xml:space="preserve">
с 01.01.2008 - 8680,00
с 01.07.2008 - 8840,58</t>
        </r>
      </text>
    </comment>
    <comment ref="M8" authorId="0">
      <text>
        <r>
          <rPr>
            <sz val="9"/>
            <rFont val="Tahoma"/>
            <family val="2"/>
          </rPr>
          <t xml:space="preserve">
с 01.01.2008 - 1627,50 руб. 
С 01.07.2008 - 1657,61 руб.</t>
        </r>
      </text>
    </comment>
    <comment ref="M9" authorId="0">
      <text>
        <r>
          <rPr>
            <sz val="9"/>
            <rFont val="Tahoma"/>
            <family val="2"/>
          </rPr>
          <t xml:space="preserve">
с 01.01.2008 - 3255,00
с 01.07.2008 - 3315,22</t>
        </r>
      </text>
    </comment>
    <comment ref="M15" authorId="0">
      <text>
        <r>
          <rPr>
            <sz val="9"/>
            <rFont val="Tahoma"/>
            <family val="2"/>
          </rPr>
          <t xml:space="preserve">с 01.01.2008 - 90,00 руб.
с 01.07.2008 - 120,00
</t>
        </r>
      </text>
    </comment>
    <comment ref="R24" authorId="0">
      <text>
        <r>
          <rPr>
            <sz val="9"/>
            <rFont val="Tahoma"/>
            <family val="2"/>
          </rPr>
          <t>с 01.01.2013 - 1000,00 руб.
с 01.07.2013 - 2000,00</t>
        </r>
      </text>
    </comment>
    <comment ref="Q31" authorId="0">
      <text>
        <r>
          <rPr>
            <sz val="9"/>
            <rFont val="Tahoma"/>
            <family val="2"/>
          </rPr>
          <t>c 01.07.2012</t>
        </r>
      </text>
    </comment>
    <comment ref="R34" authorId="0">
      <text>
        <r>
          <rPr>
            <sz val="9"/>
            <rFont val="Tahoma"/>
            <family val="2"/>
          </rPr>
          <t xml:space="preserve">Базарносызганский район    398,7                
Барышский район                  450,0                
Вешкаймский район               425,0                
Инзенский район                     374,4                
Карсунский район                   375,0                
Кузоватовский район             394,0                
Майнский район                      495,0                
Мелекесский район                792,5                
Николаевский район              480,0                
Новомалыклинский район     680,0                
Новоспасский район               647,0                
Павловский район                  480,0                
Радищевский район                610,0                
Сенгилеевский район             397,0                
Старокулаткинский район     425,0                
Старомайнский район            529,0                
Сурский район                        438,0                
Тереньгульский район           410,0                
Ульяновский район                460,0                
Цильнинский район                484,0                
Чердаклинский район           487,0                
г. Димитровград                    794,6                
г. Новоульяновск                  546,0                
г. Ульяновск                         1245,0    </t>
        </r>
        <r>
          <rPr>
            <b/>
            <sz val="9"/>
            <rFont val="Tahoma"/>
            <family val="2"/>
          </rPr>
          <t xml:space="preserve">            
</t>
        </r>
        <r>
          <rPr>
            <sz val="9"/>
            <rFont val="Tahoma"/>
            <family val="2"/>
          </rPr>
          <t xml:space="preserve">
</t>
        </r>
      </text>
    </comment>
    <comment ref="B33" authorId="0">
      <text>
        <r>
          <rPr>
            <b/>
            <sz val="9"/>
            <rFont val="Tahoma"/>
            <family val="2"/>
          </rPr>
          <t>Закон вступил в силу с 01.07.2013</t>
        </r>
        <r>
          <rPr>
            <sz val="9"/>
            <rFont val="Tahoma"/>
            <family val="2"/>
          </rPr>
          <t xml:space="preserve">
</t>
        </r>
      </text>
    </comment>
    <comment ref="B31" authorId="0">
      <text>
        <r>
          <rPr>
            <b/>
            <sz val="9"/>
            <rFont val="Tahoma"/>
            <family val="2"/>
          </rPr>
          <t>закон вступил в силу с 01.07.2012</t>
        </r>
        <r>
          <rPr>
            <sz val="9"/>
            <rFont val="Tahoma"/>
            <family val="2"/>
          </rPr>
          <t xml:space="preserve">
</t>
        </r>
      </text>
    </comment>
    <comment ref="B42" authorId="0">
      <text>
        <r>
          <rPr>
            <b/>
            <sz val="9"/>
            <rFont val="Tahoma"/>
            <family val="2"/>
          </rPr>
          <t>вступил в силу с 01.01.2012</t>
        </r>
        <r>
          <rPr>
            <sz val="9"/>
            <rFont val="Tahoma"/>
            <family val="2"/>
          </rPr>
          <t xml:space="preserve">
</t>
        </r>
      </text>
    </comment>
    <comment ref="Q45" authorId="0">
      <text>
        <r>
          <rPr>
            <b/>
            <sz val="9"/>
            <rFont val="Tahoma"/>
            <family val="2"/>
          </rPr>
          <t>14000/на кол-во членов семьи, которым положена выплата</t>
        </r>
        <r>
          <rPr>
            <sz val="9"/>
            <rFont val="Tahoma"/>
            <family val="2"/>
          </rPr>
          <t xml:space="preserve">
</t>
        </r>
      </text>
    </comment>
    <comment ref="O54" authorId="0">
      <text>
        <r>
          <rPr>
            <b/>
            <sz val="9"/>
            <rFont val="Tahoma"/>
            <family val="2"/>
          </rPr>
          <t>предоставлялась в соовтетствии с ППРФ от 30.06.2010 № 481</t>
        </r>
      </text>
    </comment>
    <comment ref="P56" authorId="0">
      <text>
        <r>
          <rPr>
            <b/>
            <sz val="9"/>
            <rFont val="Tahoma"/>
            <family val="2"/>
          </rPr>
          <t>распространяется на супругов с 31.01.2011</t>
        </r>
      </text>
    </comment>
    <comment ref="M56" authorId="0">
      <text>
        <r>
          <rPr>
            <b/>
            <sz val="9"/>
            <rFont val="Tahoma"/>
            <family val="2"/>
          </rPr>
          <t>только родителям</t>
        </r>
        <r>
          <rPr>
            <sz val="9"/>
            <rFont val="Tahoma"/>
            <family val="2"/>
          </rPr>
          <t xml:space="preserve">
</t>
        </r>
      </text>
    </comment>
    <comment ref="N56" authorId="0">
      <text>
        <r>
          <rPr>
            <b/>
            <sz val="9"/>
            <rFont val="Tahoma"/>
            <family val="2"/>
          </rPr>
          <t>только родителям</t>
        </r>
        <r>
          <rPr>
            <sz val="9"/>
            <rFont val="Tahoma"/>
            <family val="2"/>
          </rPr>
          <t xml:space="preserve">
</t>
        </r>
      </text>
    </comment>
    <comment ref="O56" authorId="0">
      <text>
        <r>
          <rPr>
            <b/>
            <sz val="9"/>
            <rFont val="Tahoma"/>
            <family val="2"/>
          </rPr>
          <t>только родителям</t>
        </r>
      </text>
    </comment>
    <comment ref="M57" authorId="0">
      <text>
        <r>
          <rPr>
            <b/>
            <sz val="9"/>
            <rFont val="Tahoma"/>
            <family val="2"/>
          </rPr>
          <t xml:space="preserve">с 01.01.2008 - 500,00 руб.
с 01.05.2008 - 650,00 руб. </t>
        </r>
      </text>
    </comment>
    <comment ref="M58" authorId="0">
      <text>
        <r>
          <rPr>
            <b/>
            <sz val="9"/>
            <rFont val="Tahoma"/>
            <family val="2"/>
          </rPr>
          <t>с 01.01.2008 - 500,00 руб. 
с 01.05.2008 - 540,00 руб</t>
        </r>
      </text>
    </comment>
    <comment ref="K61" authorId="0">
      <text>
        <r>
          <rPr>
            <b/>
            <sz val="9"/>
            <rFont val="Tahoma"/>
            <family val="2"/>
          </rPr>
          <t>с 01.01.2006 - 200,00 руб.
с 01.06.2006 - 300,00 руб.</t>
        </r>
        <r>
          <rPr>
            <sz val="9"/>
            <rFont val="Tahoma"/>
            <family val="2"/>
          </rPr>
          <t xml:space="preserve">
</t>
        </r>
      </text>
    </comment>
    <comment ref="N73" authorId="0">
      <text>
        <r>
          <rPr>
            <sz val="9"/>
            <rFont val="Tahoma"/>
            <family val="2"/>
          </rPr>
          <t>с 01.01.2009 - 336,00
с 01.07.2009 - 501,45</t>
        </r>
      </text>
    </comment>
    <comment ref="M73" authorId="0">
      <text>
        <r>
          <rPr>
            <sz val="9"/>
            <rFont val="Tahoma"/>
            <family val="2"/>
          </rPr>
          <t>с 01.07.2008</t>
        </r>
      </text>
    </comment>
    <comment ref="B73" authorId="0">
      <text>
        <r>
          <rPr>
            <b/>
            <sz val="9"/>
            <rFont val="Tahoma"/>
            <family val="2"/>
          </rPr>
          <t>закон вступил в силу с 01.07.2008</t>
        </r>
      </text>
    </comment>
    <comment ref="N74" authorId="0">
      <text>
        <r>
          <rPr>
            <sz val="9"/>
            <rFont val="Tahoma"/>
            <family val="2"/>
          </rPr>
          <t>с 01.07.2009 - 501,45 руб.</t>
        </r>
      </text>
    </comment>
    <comment ref="J78" authorId="0">
      <text>
        <r>
          <rPr>
            <b/>
            <sz val="9"/>
            <rFont val="Tahoma"/>
            <family val="2"/>
          </rPr>
          <t xml:space="preserve">введена с 01.07.2005 </t>
        </r>
      </text>
    </comment>
    <comment ref="L78" authorId="0">
      <text>
        <r>
          <rPr>
            <b/>
            <sz val="9"/>
            <rFont val="Tahoma"/>
            <family val="2"/>
          </rPr>
          <t xml:space="preserve">с 01.01.2007 - 85,00 руб. 
с 01.07.2007 - 170,00 руб. </t>
        </r>
      </text>
    </comment>
    <comment ref="Q78" authorId="0">
      <text>
        <r>
          <rPr>
            <b/>
            <sz val="9"/>
            <rFont val="Tahoma"/>
            <family val="2"/>
          </rPr>
          <t>с 01.01.2012- 170,00 руб. 
С 01.05.2012 - 220,00 руб.</t>
        </r>
      </text>
    </comment>
    <comment ref="K92" authorId="0">
      <text>
        <r>
          <rPr>
            <b/>
            <sz val="9"/>
            <rFont val="Tahoma"/>
            <family val="2"/>
          </rPr>
          <t>535,00 ежемесячно</t>
        </r>
      </text>
    </comment>
    <comment ref="L92" authorId="0">
      <text>
        <r>
          <rPr>
            <b/>
            <sz val="9"/>
            <rFont val="Tahoma"/>
            <family val="2"/>
          </rPr>
          <t>577,80 ежемесячно</t>
        </r>
        <r>
          <rPr>
            <sz val="9"/>
            <rFont val="Tahoma"/>
            <family val="2"/>
          </rPr>
          <t xml:space="preserve">
</t>
        </r>
      </text>
    </comment>
    <comment ref="M92" authorId="0">
      <text>
        <r>
          <rPr>
            <b/>
            <sz val="9"/>
            <rFont val="Tahoma"/>
            <family val="2"/>
          </rPr>
          <t>626,91 ежемесячно</t>
        </r>
      </text>
    </comment>
    <comment ref="N92" authorId="0">
      <text>
        <r>
          <rPr>
            <b/>
            <sz val="9"/>
            <rFont val="Tahoma"/>
            <family val="2"/>
          </rPr>
          <t xml:space="preserve">708,41 ежемесячно
</t>
        </r>
        <r>
          <rPr>
            <sz val="9"/>
            <rFont val="Tahoma"/>
            <family val="2"/>
          </rPr>
          <t xml:space="preserve">
</t>
        </r>
      </text>
    </comment>
    <comment ref="O92" authorId="0">
      <text>
        <r>
          <rPr>
            <b/>
            <sz val="9"/>
            <rFont val="Tahoma"/>
            <family val="2"/>
          </rPr>
          <t>779,25 ежемесячно</t>
        </r>
      </text>
    </comment>
    <comment ref="P92" authorId="0">
      <text>
        <r>
          <rPr>
            <b/>
            <sz val="9"/>
            <rFont val="Tahoma"/>
            <family val="2"/>
          </rPr>
          <t>829,90 ежемесячно</t>
        </r>
        <r>
          <rPr>
            <sz val="9"/>
            <rFont val="Tahoma"/>
            <family val="2"/>
          </rPr>
          <t xml:space="preserve">
</t>
        </r>
      </text>
    </comment>
    <comment ref="Q92" authorId="0">
      <text>
        <r>
          <rPr>
            <b/>
            <sz val="9"/>
            <rFont val="Tahoma"/>
            <family val="2"/>
          </rPr>
          <t>879,70 ежемесячно</t>
        </r>
        <r>
          <rPr>
            <sz val="9"/>
            <rFont val="Tahoma"/>
            <family val="2"/>
          </rPr>
          <t xml:space="preserve">
</t>
        </r>
      </text>
    </comment>
    <comment ref="Q116" authorId="0">
      <text>
        <r>
          <rPr>
            <sz val="9"/>
            <rFont val="Tahoma"/>
            <family val="2"/>
          </rPr>
          <t>получившим звание "ветеран творческой профессии" в 2011 г. - 1064,00 руб.</t>
        </r>
      </text>
    </comment>
    <comment ref="R116" authorId="0">
      <text>
        <r>
          <rPr>
            <sz val="9"/>
            <rFont val="Tahoma"/>
            <family val="2"/>
          </rPr>
          <t xml:space="preserve">получившим звание "ветеран творческой профессии" в 2011 г. - 1131,03 руб.
</t>
        </r>
      </text>
    </comment>
    <comment ref="K139" authorId="0">
      <text>
        <r>
          <rPr>
            <sz val="9"/>
            <rFont val="Tahoma"/>
            <family val="2"/>
          </rPr>
          <t xml:space="preserve">с 01.01.2006 - 1908,00 руб.
с 01.07.2006 - 2070,18 руб.
</t>
        </r>
      </text>
    </comment>
    <comment ref="L139" authorId="0">
      <text>
        <r>
          <rPr>
            <sz val="9"/>
            <rFont val="Tahoma"/>
            <family val="2"/>
          </rPr>
          <t xml:space="preserve">с 01.01.2007 - 2070,18руб.
С 01.04..2007 - 2225,44 руб.
с 01.10.2007 - 2520,00 руб.
с 01.12.2007 - 3120,00 руб. </t>
        </r>
      </text>
    </comment>
    <comment ref="M139" authorId="0">
      <text>
        <r>
          <rPr>
            <sz val="9"/>
            <rFont val="Tahoma"/>
            <family val="2"/>
          </rPr>
          <t xml:space="preserve">с 01.01.2008 - 3212,00 руб.
с 01.08.2008 - 3588,00 руб.
</t>
        </r>
      </text>
    </comment>
    <comment ref="N139" authorId="0">
      <text>
        <r>
          <rPr>
            <sz val="9"/>
            <rFont val="Tahoma"/>
            <family val="2"/>
          </rPr>
          <t xml:space="preserve">с 01.01.2009 - 3588,00 руб.
с 01.03.2009 - 3900,00 руб.
с 01.12.2009 - 5124,00 руб.
</t>
        </r>
      </text>
    </comment>
    <comment ref="J139" authorId="0">
      <text>
        <r>
          <rPr>
            <sz val="9"/>
            <rFont val="Tahoma"/>
            <family val="2"/>
          </rPr>
          <t xml:space="preserve">с 01.01.2005 - 1320,00 руб.
с 01.03.2005 - 1800,00 руб. 
С 01.08.2005 - 1908,00 руб.
</t>
        </r>
      </text>
    </comment>
    <comment ref="M179" authorId="0">
      <text>
        <r>
          <rPr>
            <sz val="9"/>
            <rFont val="Tahoma"/>
            <family val="2"/>
          </rPr>
          <t xml:space="preserve">с 01.01.2008 - 1627,50 руб.
с 01.07.2008 - 1657,61 руб.
</t>
        </r>
      </text>
    </comment>
    <comment ref="M180" authorId="0">
      <text>
        <r>
          <rPr>
            <sz val="9"/>
            <rFont val="Tahoma"/>
            <family val="2"/>
          </rPr>
          <t xml:space="preserve">с 01.01.2008- 3255,00 руб.
с 01.07.2008 - 3315,20 руб.
</t>
        </r>
      </text>
    </comment>
    <comment ref="R30" authorId="0">
      <text>
        <r>
          <rPr>
            <sz val="9"/>
            <rFont val="Tahoma"/>
            <family val="2"/>
          </rPr>
          <t xml:space="preserve">среднедушевой доход сеьми на 2013 год - 15650 руб.
прожиточный минимум для ребёнка за III кв. - 5571,00 руб. 
за IV кв. - 5564,00 руб.  
за I кв. - 6277,00 руб.
за II кв. - 6410,00 руб.
за IIIкв. - 6412,00 руб. </t>
        </r>
      </text>
    </comment>
    <comment ref="S30" authorId="0">
      <text>
        <r>
          <rPr>
            <sz val="9"/>
            <rFont val="Tahoma"/>
            <family val="2"/>
          </rPr>
          <t xml:space="preserve">2014 год - 16736 руб.
3 кв. 2013 - 6412 с 01.12.2013
4 кв. 2013-6417 с 01.02.2014 
I кв.2014-6802 с 01.07.2014 
2 кв.2014-7309 с 01.09.2014
3 кв. 2014-7072 с 01.12.2014 </t>
        </r>
      </text>
    </comment>
    <comment ref="S116" authorId="0">
      <text>
        <r>
          <rPr>
            <b/>
            <sz val="9"/>
            <rFont val="Tahoma"/>
            <family val="2"/>
          </rPr>
          <t>назначенным в 2011-1204,55</t>
        </r>
        <r>
          <rPr>
            <sz val="9"/>
            <rFont val="Tahoma"/>
            <family val="2"/>
          </rPr>
          <t xml:space="preserve">
</t>
        </r>
      </text>
    </comment>
    <comment ref="S194" authorId="0">
      <text>
        <r>
          <rPr>
            <sz val="9"/>
            <rFont val="Tahoma"/>
            <family val="2"/>
          </rPr>
          <t>220,00</t>
        </r>
      </text>
    </comment>
    <comment ref="O73" authorId="0">
      <text>
        <r>
          <rPr>
            <b/>
            <sz val="9"/>
            <rFont val="Tahoma"/>
            <family val="2"/>
          </rPr>
          <t>10,9%</t>
        </r>
        <r>
          <rPr>
            <sz val="9"/>
            <rFont val="Tahoma"/>
            <family val="2"/>
          </rPr>
          <t xml:space="preserve">
</t>
        </r>
      </text>
    </comment>
    <comment ref="P73" authorId="0">
      <text>
        <r>
          <rPr>
            <b/>
            <sz val="9"/>
            <rFont val="Tahoma"/>
            <family val="2"/>
          </rPr>
          <t>6,3%</t>
        </r>
        <r>
          <rPr>
            <sz val="9"/>
            <rFont val="Tahoma"/>
            <family val="2"/>
          </rPr>
          <t xml:space="preserve">
</t>
        </r>
      </text>
    </comment>
    <comment ref="Q73" authorId="0">
      <text>
        <r>
          <rPr>
            <b/>
            <sz val="9"/>
            <rFont val="Tahoma"/>
            <family val="2"/>
          </rPr>
          <t>6,4%</t>
        </r>
        <r>
          <rPr>
            <sz val="9"/>
            <rFont val="Tahoma"/>
            <family val="2"/>
          </rPr>
          <t xml:space="preserve">
</t>
        </r>
      </text>
    </comment>
    <comment ref="R73" authorId="0">
      <text>
        <r>
          <rPr>
            <b/>
            <sz val="9"/>
            <rFont val="Tahoma"/>
            <family val="2"/>
          </rPr>
          <t>6,3%</t>
        </r>
        <r>
          <rPr>
            <sz val="9"/>
            <rFont val="Tahoma"/>
            <family val="2"/>
          </rPr>
          <t xml:space="preserve">
</t>
        </r>
      </text>
    </comment>
    <comment ref="S73" authorId="0">
      <text>
        <r>
          <rPr>
            <b/>
            <sz val="9"/>
            <rFont val="Tahoma"/>
            <family val="2"/>
          </rPr>
          <t>6,5%</t>
        </r>
        <r>
          <rPr>
            <sz val="9"/>
            <rFont val="Tahoma"/>
            <family val="2"/>
          </rPr>
          <t xml:space="preserve">
</t>
        </r>
      </text>
    </comment>
    <comment ref="T73" authorId="0">
      <text>
        <r>
          <rPr>
            <b/>
            <sz val="9"/>
            <rFont val="Tahoma"/>
            <family val="2"/>
          </rPr>
          <t xml:space="preserve">с 01.02.2015 
</t>
        </r>
        <r>
          <rPr>
            <sz val="9"/>
            <rFont val="Tahoma"/>
            <family val="2"/>
          </rPr>
          <t>прож. Мин. Для ФСД 6210 
200%-12420</t>
        </r>
      </text>
    </comment>
    <comment ref="T30" authorId="0">
      <text>
        <r>
          <rPr>
            <sz val="9"/>
            <rFont val="Tahoma"/>
            <family val="2"/>
          </rPr>
          <t>СДД-
3 кв. 2014-7072 с 01.12.2014
4 кв. 2014-7228 с 01.03.2015
1 кв. 2015-9047 с 01.06.2015
2 кв. 2015-9375 с 01.08.2015
3 кв. 2015-8794 с 01.12.2015</t>
        </r>
      </text>
    </comment>
    <comment ref="S97" authorId="0">
      <text>
        <r>
          <rPr>
            <b/>
            <sz val="9"/>
            <rFont val="Tahoma"/>
            <family val="2"/>
          </rPr>
          <t>с 20.07.2014 утратил силу</t>
        </r>
        <r>
          <rPr>
            <sz val="9"/>
            <rFont val="Tahoma"/>
            <family val="2"/>
          </rPr>
          <t xml:space="preserve">
</t>
        </r>
      </text>
    </comment>
    <comment ref="T116" authorId="0">
      <text>
        <r>
          <rPr>
            <sz val="9"/>
            <rFont val="Tahoma"/>
            <family val="2"/>
          </rPr>
          <t xml:space="preserve">назначенным в 2011 - 1282,84
</t>
        </r>
      </text>
    </comment>
    <comment ref="T194" authorId="0">
      <text>
        <r>
          <rPr>
            <sz val="9"/>
            <rFont val="Tahoma"/>
            <family val="2"/>
          </rPr>
          <t>220,00</t>
        </r>
      </text>
    </comment>
    <comment ref="U6" authorId="0">
      <text>
        <r>
          <rPr>
            <b/>
            <sz val="9"/>
            <rFont val="Tahoma"/>
            <family val="2"/>
          </rPr>
          <t>с 01.02.2016</t>
        </r>
      </text>
    </comment>
    <comment ref="U7" authorId="0">
      <text>
        <r>
          <rPr>
            <b/>
            <sz val="9"/>
            <rFont val="Tahoma"/>
            <family val="2"/>
          </rPr>
          <t xml:space="preserve">с 01.02.2016
</t>
        </r>
        <r>
          <rPr>
            <sz val="9"/>
            <rFont val="Tahoma"/>
            <family val="2"/>
          </rPr>
          <t xml:space="preserve">
</t>
        </r>
      </text>
    </comment>
    <comment ref="U8" authorId="0">
      <text>
        <r>
          <rPr>
            <b/>
            <sz val="9"/>
            <rFont val="Tahoma"/>
            <family val="2"/>
          </rPr>
          <t>с 01.02.2016</t>
        </r>
        <r>
          <rPr>
            <sz val="9"/>
            <rFont val="Tahoma"/>
            <family val="2"/>
          </rPr>
          <t xml:space="preserve">
</t>
        </r>
      </text>
    </comment>
    <comment ref="U9" authorId="0">
      <text>
        <r>
          <rPr>
            <b/>
            <sz val="9"/>
            <rFont val="Tahoma"/>
            <family val="2"/>
          </rPr>
          <t>с 01.02.2016:</t>
        </r>
        <r>
          <rPr>
            <sz val="9"/>
            <rFont val="Tahoma"/>
            <family val="2"/>
          </rPr>
          <t xml:space="preserve">
</t>
        </r>
      </text>
    </comment>
    <comment ref="U10" authorId="0">
      <text>
        <r>
          <rPr>
            <b/>
            <sz val="9"/>
            <rFont val="Tahoma"/>
            <family val="2"/>
          </rPr>
          <t>с 01.02.2016</t>
        </r>
        <r>
          <rPr>
            <sz val="9"/>
            <rFont val="Tahoma"/>
            <family val="2"/>
          </rPr>
          <t xml:space="preserve">
</t>
        </r>
      </text>
    </comment>
    <comment ref="U11" authorId="0">
      <text>
        <r>
          <rPr>
            <b/>
            <sz val="9"/>
            <rFont val="Tahoma"/>
            <family val="2"/>
          </rPr>
          <t>с 01.02.2016</t>
        </r>
        <r>
          <rPr>
            <sz val="9"/>
            <rFont val="Tahoma"/>
            <family val="2"/>
          </rPr>
          <t xml:space="preserve">
</t>
        </r>
      </text>
    </comment>
    <comment ref="J47" authorId="0">
      <text>
        <r>
          <rPr>
            <b/>
            <sz val="9"/>
            <rFont val="Tahoma"/>
            <family val="2"/>
          </rPr>
          <t>60% жилое помещение и коммунальные услуги, 60% радио, телефон</t>
        </r>
        <r>
          <rPr>
            <sz val="9"/>
            <rFont val="Tahoma"/>
            <family val="2"/>
          </rPr>
          <t xml:space="preserve">
</t>
        </r>
      </text>
    </comment>
    <comment ref="U73" authorId="0">
      <text>
        <r>
          <rPr>
            <sz val="9"/>
            <rFont val="Tahoma"/>
            <family val="2"/>
          </rPr>
          <t>прожиточный минимум для ФСД 7900</t>
        </r>
        <r>
          <rPr>
            <b/>
            <sz val="9"/>
            <rFont val="Tahoma"/>
            <family val="2"/>
          </rPr>
          <t xml:space="preserve">
200%-15800</t>
        </r>
      </text>
    </comment>
    <comment ref="T102" authorId="0">
      <text>
        <r>
          <rPr>
            <b/>
            <sz val="9"/>
            <rFont val="Tahoma"/>
            <family val="2"/>
          </rPr>
          <t xml:space="preserve">600,00 за одно дежурство длившиеся не менее 4 часов
</t>
        </r>
        <r>
          <rPr>
            <sz val="9"/>
            <rFont val="Tahoma"/>
            <family val="2"/>
          </rPr>
          <t xml:space="preserve">
</t>
        </r>
      </text>
    </comment>
    <comment ref="U179" authorId="0">
      <text>
        <r>
          <rPr>
            <b/>
            <sz val="9"/>
            <rFont val="Tahoma"/>
            <family val="2"/>
          </rPr>
          <t>с 01.02.2016</t>
        </r>
        <r>
          <rPr>
            <sz val="9"/>
            <rFont val="Tahoma"/>
            <family val="2"/>
          </rPr>
          <t xml:space="preserve">
до 01.07.2016</t>
        </r>
      </text>
    </comment>
    <comment ref="U180" authorId="0">
      <text>
        <r>
          <rPr>
            <b/>
            <sz val="9"/>
            <rFont val="Tahoma"/>
            <family val="2"/>
          </rPr>
          <t>с 01.02.2016:</t>
        </r>
        <r>
          <rPr>
            <sz val="9"/>
            <rFont val="Tahoma"/>
            <family val="2"/>
          </rPr>
          <t xml:space="preserve">
до01.07.2016</t>
        </r>
      </text>
    </comment>
    <comment ref="U194" authorId="0">
      <text>
        <r>
          <rPr>
            <sz val="9"/>
            <rFont val="Tahoma"/>
            <family val="2"/>
          </rPr>
          <t>220,00</t>
        </r>
      </text>
    </comment>
    <comment ref="U147" authorId="0">
      <text>
        <r>
          <rPr>
            <b/>
            <sz val="9"/>
            <rFont val="Tahoma"/>
            <family val="2"/>
          </rPr>
          <t xml:space="preserve">с 01.02.2016
</t>
        </r>
        <r>
          <rPr>
            <sz val="9"/>
            <rFont val="Tahoma"/>
            <family val="2"/>
          </rPr>
          <t xml:space="preserve">
</t>
        </r>
      </text>
    </comment>
    <comment ref="U148" authorId="0">
      <text>
        <r>
          <rPr>
            <b/>
            <sz val="9"/>
            <rFont val="Tahoma"/>
            <family val="2"/>
          </rPr>
          <t>с 01.02.2016</t>
        </r>
        <r>
          <rPr>
            <sz val="9"/>
            <rFont val="Tahoma"/>
            <family val="2"/>
          </rPr>
          <t xml:space="preserve">
</t>
        </r>
      </text>
    </comment>
    <comment ref="U150" authorId="0">
      <text>
        <r>
          <rPr>
            <b/>
            <sz val="9"/>
            <rFont val="Tahoma"/>
            <family val="2"/>
          </rPr>
          <t>с 01.02.2016</t>
        </r>
        <r>
          <rPr>
            <sz val="9"/>
            <rFont val="Tahoma"/>
            <family val="2"/>
          </rPr>
          <t xml:space="preserve">
</t>
        </r>
      </text>
    </comment>
    <comment ref="U151" authorId="0">
      <text>
        <r>
          <rPr>
            <b/>
            <sz val="9"/>
            <rFont val="Tahoma"/>
            <family val="2"/>
          </rPr>
          <t>с 01.02.2016</t>
        </r>
        <r>
          <rPr>
            <sz val="9"/>
            <rFont val="Tahoma"/>
            <family val="2"/>
          </rPr>
          <t xml:space="preserve">
</t>
        </r>
      </text>
    </comment>
    <comment ref="U152" authorId="0">
      <text>
        <r>
          <rPr>
            <b/>
            <sz val="9"/>
            <rFont val="Tahoma"/>
            <family val="2"/>
          </rPr>
          <t>с 01.02.2016</t>
        </r>
        <r>
          <rPr>
            <sz val="9"/>
            <rFont val="Tahoma"/>
            <family val="2"/>
          </rPr>
          <t xml:space="preserve">
</t>
        </r>
      </text>
    </comment>
    <comment ref="U154" authorId="0">
      <text>
        <r>
          <rPr>
            <b/>
            <sz val="9"/>
            <rFont val="Tahoma"/>
            <family val="2"/>
          </rPr>
          <t>с 01.02.2016</t>
        </r>
        <r>
          <rPr>
            <sz val="9"/>
            <rFont val="Tahoma"/>
            <family val="2"/>
          </rPr>
          <t xml:space="preserve">
</t>
        </r>
      </text>
    </comment>
    <comment ref="U155" authorId="0">
      <text>
        <r>
          <rPr>
            <b/>
            <sz val="9"/>
            <rFont val="Tahoma"/>
            <family val="2"/>
          </rPr>
          <t>с 01.02.2016</t>
        </r>
        <r>
          <rPr>
            <sz val="9"/>
            <rFont val="Tahoma"/>
            <family val="2"/>
          </rPr>
          <t xml:space="preserve">
</t>
        </r>
      </text>
    </comment>
    <comment ref="U156" authorId="0">
      <text>
        <r>
          <rPr>
            <b/>
            <sz val="9"/>
            <rFont val="Tahoma"/>
            <family val="2"/>
          </rPr>
          <t>с 01.02.2016</t>
        </r>
        <r>
          <rPr>
            <sz val="9"/>
            <rFont val="Tahoma"/>
            <family val="2"/>
          </rPr>
          <t xml:space="preserve">
</t>
        </r>
      </text>
    </comment>
    <comment ref="U157" authorId="0">
      <text>
        <r>
          <rPr>
            <b/>
            <sz val="9"/>
            <rFont val="Tahoma"/>
            <family val="2"/>
          </rPr>
          <t>с 01.02.2016</t>
        </r>
        <r>
          <rPr>
            <sz val="9"/>
            <rFont val="Tahoma"/>
            <family val="2"/>
          </rPr>
          <t xml:space="preserve">
</t>
        </r>
      </text>
    </comment>
    <comment ref="U159" authorId="0">
      <text>
        <r>
          <rPr>
            <b/>
            <sz val="9"/>
            <rFont val="Tahoma"/>
            <family val="2"/>
          </rPr>
          <t>с 01.02.2016:</t>
        </r>
        <r>
          <rPr>
            <sz val="9"/>
            <rFont val="Tahoma"/>
            <family val="2"/>
          </rPr>
          <t xml:space="preserve">
</t>
        </r>
      </text>
    </comment>
    <comment ref="U160" authorId="0">
      <text>
        <r>
          <rPr>
            <b/>
            <sz val="9"/>
            <rFont val="Tahoma"/>
            <family val="2"/>
          </rPr>
          <t>с 01.02.2016</t>
        </r>
        <r>
          <rPr>
            <sz val="9"/>
            <rFont val="Tahoma"/>
            <family val="2"/>
          </rPr>
          <t xml:space="preserve">
</t>
        </r>
      </text>
    </comment>
    <comment ref="U161" authorId="0">
      <text>
        <r>
          <rPr>
            <b/>
            <sz val="9"/>
            <rFont val="Tahoma"/>
            <family val="2"/>
          </rPr>
          <t>с 01.02.2016:</t>
        </r>
        <r>
          <rPr>
            <sz val="9"/>
            <rFont val="Tahoma"/>
            <family val="2"/>
          </rPr>
          <t xml:space="preserve">
</t>
        </r>
      </text>
    </comment>
    <comment ref="U162" authorId="0">
      <text>
        <r>
          <rPr>
            <b/>
            <sz val="9"/>
            <rFont val="Tahoma"/>
            <family val="2"/>
          </rPr>
          <t>с 01.02.2016</t>
        </r>
        <r>
          <rPr>
            <sz val="9"/>
            <rFont val="Tahoma"/>
            <family val="2"/>
          </rPr>
          <t xml:space="preserve">
</t>
        </r>
      </text>
    </comment>
    <comment ref="U164" authorId="0">
      <text>
        <r>
          <rPr>
            <b/>
            <sz val="9"/>
            <rFont val="Tahoma"/>
            <family val="2"/>
          </rPr>
          <t>с 01.02.2016</t>
        </r>
        <r>
          <rPr>
            <sz val="9"/>
            <rFont val="Tahoma"/>
            <family val="2"/>
          </rPr>
          <t xml:space="preserve">
</t>
        </r>
      </text>
    </comment>
    <comment ref="U165" authorId="0">
      <text>
        <r>
          <rPr>
            <b/>
            <sz val="9"/>
            <rFont val="Tahoma"/>
            <family val="2"/>
          </rPr>
          <t>с 01.02.2016</t>
        </r>
        <r>
          <rPr>
            <sz val="9"/>
            <rFont val="Tahoma"/>
            <family val="2"/>
          </rPr>
          <t xml:space="preserve">
</t>
        </r>
      </text>
    </comment>
    <comment ref="U166" authorId="0">
      <text>
        <r>
          <rPr>
            <b/>
            <sz val="9"/>
            <rFont val="Tahoma"/>
            <family val="2"/>
          </rPr>
          <t>с 01.02.2016</t>
        </r>
        <r>
          <rPr>
            <sz val="9"/>
            <rFont val="Tahoma"/>
            <family val="2"/>
          </rPr>
          <t xml:space="preserve">
</t>
        </r>
      </text>
    </comment>
    <comment ref="U167" authorId="0">
      <text>
        <r>
          <rPr>
            <b/>
            <sz val="9"/>
            <rFont val="Tahoma"/>
            <family val="2"/>
          </rPr>
          <t>с 01.02.2016</t>
        </r>
        <r>
          <rPr>
            <sz val="9"/>
            <rFont val="Tahoma"/>
            <family val="2"/>
          </rPr>
          <t xml:space="preserve">
</t>
        </r>
      </text>
    </comment>
    <comment ref="U168" authorId="0">
      <text>
        <r>
          <rPr>
            <b/>
            <sz val="9"/>
            <rFont val="Tahoma"/>
            <family val="2"/>
          </rPr>
          <t>с 01.02.2016</t>
        </r>
        <r>
          <rPr>
            <sz val="9"/>
            <rFont val="Tahoma"/>
            <family val="2"/>
          </rPr>
          <t xml:space="preserve">
</t>
        </r>
      </text>
    </comment>
    <comment ref="U169" authorId="0">
      <text>
        <r>
          <rPr>
            <b/>
            <sz val="9"/>
            <rFont val="Tahoma"/>
            <family val="2"/>
          </rPr>
          <t>с 01.02.2016</t>
        </r>
        <r>
          <rPr>
            <sz val="9"/>
            <rFont val="Tahoma"/>
            <family val="2"/>
          </rPr>
          <t xml:space="preserve">
</t>
        </r>
      </text>
    </comment>
    <comment ref="U170" authorId="0">
      <text>
        <r>
          <rPr>
            <b/>
            <sz val="9"/>
            <rFont val="Tahoma"/>
            <family val="2"/>
          </rPr>
          <t>с 01.02.2016</t>
        </r>
        <r>
          <rPr>
            <sz val="9"/>
            <rFont val="Tahoma"/>
            <family val="2"/>
          </rPr>
          <t xml:space="preserve">
</t>
        </r>
      </text>
    </comment>
    <comment ref="U171" authorId="0">
      <text>
        <r>
          <rPr>
            <b/>
            <sz val="9"/>
            <rFont val="Tahoma"/>
            <family val="2"/>
          </rPr>
          <t>с 01.02.2016</t>
        </r>
        <r>
          <rPr>
            <sz val="9"/>
            <rFont val="Tahoma"/>
            <family val="2"/>
          </rPr>
          <t xml:space="preserve">
</t>
        </r>
      </text>
    </comment>
    <comment ref="U173" authorId="0">
      <text>
        <r>
          <rPr>
            <b/>
            <sz val="9"/>
            <rFont val="Tahoma"/>
            <family val="2"/>
          </rPr>
          <t>с 01.02.2016</t>
        </r>
        <r>
          <rPr>
            <sz val="9"/>
            <rFont val="Tahoma"/>
            <family val="2"/>
          </rPr>
          <t xml:space="preserve">
</t>
        </r>
      </text>
    </comment>
    <comment ref="U174" authorId="0">
      <text>
        <r>
          <rPr>
            <b/>
            <sz val="9"/>
            <rFont val="Tahoma"/>
            <family val="2"/>
          </rPr>
          <t>с 01.02.2016</t>
        </r>
        <r>
          <rPr>
            <sz val="9"/>
            <rFont val="Tahoma"/>
            <family val="2"/>
          </rPr>
          <t xml:space="preserve">
</t>
        </r>
      </text>
    </comment>
    <comment ref="U175" authorId="0">
      <text>
        <r>
          <rPr>
            <b/>
            <sz val="9"/>
            <rFont val="Tahoma"/>
            <family val="2"/>
          </rPr>
          <t>с 01.02.2016</t>
        </r>
        <r>
          <rPr>
            <sz val="9"/>
            <rFont val="Tahoma"/>
            <family val="2"/>
          </rPr>
          <t xml:space="preserve">
</t>
        </r>
      </text>
    </comment>
    <comment ref="U183" authorId="0">
      <text>
        <r>
          <rPr>
            <b/>
            <sz val="9"/>
            <rFont val="Tahoma"/>
            <family val="2"/>
          </rPr>
          <t>с 01.02.2016</t>
        </r>
        <r>
          <rPr>
            <sz val="9"/>
            <rFont val="Tahoma"/>
            <family val="2"/>
          </rPr>
          <t xml:space="preserve">
</t>
        </r>
      </text>
    </comment>
    <comment ref="U184" authorId="0">
      <text>
        <r>
          <rPr>
            <b/>
            <sz val="9"/>
            <rFont val="Tahoma"/>
            <family val="2"/>
          </rPr>
          <t>с 01.02.2016</t>
        </r>
        <r>
          <rPr>
            <sz val="9"/>
            <rFont val="Tahoma"/>
            <family val="2"/>
          </rPr>
          <t xml:space="preserve">
</t>
        </r>
      </text>
    </comment>
    <comment ref="U185" authorId="0">
      <text>
        <r>
          <rPr>
            <b/>
            <sz val="9"/>
            <rFont val="Tahoma"/>
            <family val="2"/>
          </rPr>
          <t>с 01.02.2016</t>
        </r>
        <r>
          <rPr>
            <sz val="9"/>
            <rFont val="Tahoma"/>
            <family val="2"/>
          </rPr>
          <t xml:space="preserve">
</t>
        </r>
      </text>
    </comment>
    <comment ref="U186" authorId="0">
      <text>
        <r>
          <rPr>
            <b/>
            <sz val="9"/>
            <rFont val="Tahoma"/>
            <family val="2"/>
          </rPr>
          <t>с 01.02.2016</t>
        </r>
        <r>
          <rPr>
            <sz val="9"/>
            <rFont val="Tahoma"/>
            <family val="2"/>
          </rPr>
          <t xml:space="preserve">
</t>
        </r>
      </text>
    </comment>
    <comment ref="U189" authorId="0">
      <text>
        <r>
          <rPr>
            <b/>
            <sz val="9"/>
            <rFont val="Tahoma"/>
            <family val="2"/>
          </rPr>
          <t>с 01.02.2016</t>
        </r>
        <r>
          <rPr>
            <sz val="9"/>
            <rFont val="Tahoma"/>
            <family val="2"/>
          </rPr>
          <t xml:space="preserve">
</t>
        </r>
      </text>
    </comment>
    <comment ref="U190" authorId="0">
      <text>
        <r>
          <rPr>
            <b/>
            <sz val="9"/>
            <rFont val="Tahoma"/>
            <family val="2"/>
          </rPr>
          <t>с 01.02.2016</t>
        </r>
        <r>
          <rPr>
            <sz val="9"/>
            <rFont val="Tahoma"/>
            <family val="2"/>
          </rPr>
          <t xml:space="preserve">
</t>
        </r>
      </text>
    </comment>
    <comment ref="U191" authorId="0">
      <text>
        <r>
          <rPr>
            <b/>
            <sz val="9"/>
            <rFont val="Tahoma"/>
            <family val="2"/>
          </rPr>
          <t>с 01.02.2016</t>
        </r>
        <r>
          <rPr>
            <sz val="9"/>
            <rFont val="Tahoma"/>
            <family val="2"/>
          </rPr>
          <t xml:space="preserve">
</t>
        </r>
      </text>
    </comment>
    <comment ref="U192" authorId="0">
      <text>
        <r>
          <rPr>
            <b/>
            <sz val="9"/>
            <rFont val="Tahoma"/>
            <family val="2"/>
          </rPr>
          <t>с 01.02.2016</t>
        </r>
        <r>
          <rPr>
            <sz val="9"/>
            <rFont val="Tahoma"/>
            <family val="2"/>
          </rPr>
          <t xml:space="preserve">
</t>
        </r>
      </text>
    </comment>
    <comment ref="U139" authorId="0">
      <text>
        <r>
          <rPr>
            <b/>
            <sz val="9"/>
            <rFont val="Tahoma"/>
            <family val="2"/>
          </rPr>
          <t>с 01.02.2016</t>
        </r>
        <r>
          <rPr>
            <sz val="9"/>
            <rFont val="Tahoma"/>
            <family val="2"/>
          </rPr>
          <t xml:space="preserve">
</t>
        </r>
      </text>
    </comment>
    <comment ref="U140" authorId="0">
      <text>
        <r>
          <rPr>
            <b/>
            <sz val="9"/>
            <rFont val="Tahoma"/>
            <family val="2"/>
          </rPr>
          <t>с 01.02.2016</t>
        </r>
        <r>
          <rPr>
            <sz val="9"/>
            <rFont val="Tahoma"/>
            <family val="2"/>
          </rPr>
          <t xml:space="preserve">
</t>
        </r>
      </text>
    </comment>
    <comment ref="U141" authorId="0">
      <text>
        <r>
          <rPr>
            <b/>
            <sz val="9"/>
            <rFont val="Tahoma"/>
            <family val="2"/>
          </rPr>
          <t>с 01.02.2016</t>
        </r>
        <r>
          <rPr>
            <sz val="9"/>
            <rFont val="Tahoma"/>
            <family val="2"/>
          </rPr>
          <t xml:space="preserve">
</t>
        </r>
      </text>
    </comment>
    <comment ref="U133" authorId="0">
      <text>
        <r>
          <rPr>
            <b/>
            <sz val="9"/>
            <rFont val="Tahoma"/>
            <family val="2"/>
          </rPr>
          <t>с 01.02.2016</t>
        </r>
        <r>
          <rPr>
            <sz val="9"/>
            <rFont val="Tahoma"/>
            <family val="2"/>
          </rPr>
          <t xml:space="preserve">
</t>
        </r>
      </text>
    </comment>
    <comment ref="U134" authorId="0">
      <text>
        <r>
          <rPr>
            <b/>
            <sz val="9"/>
            <rFont val="Tahoma"/>
            <family val="2"/>
          </rPr>
          <t>с 01.02.2016</t>
        </r>
        <r>
          <rPr>
            <sz val="9"/>
            <rFont val="Tahoma"/>
            <family val="2"/>
          </rPr>
          <t xml:space="preserve">
</t>
        </r>
      </text>
    </comment>
    <comment ref="U118" authorId="0">
      <text>
        <r>
          <rPr>
            <b/>
            <sz val="9"/>
            <rFont val="Tahoma"/>
            <family val="2"/>
          </rPr>
          <t>с 01.02.2016</t>
        </r>
        <r>
          <rPr>
            <sz val="9"/>
            <rFont val="Tahoma"/>
            <family val="2"/>
          </rPr>
          <t xml:space="preserve">
</t>
        </r>
      </text>
    </comment>
    <comment ref="U117" authorId="0">
      <text>
        <r>
          <rPr>
            <b/>
            <sz val="9"/>
            <rFont val="Tahoma"/>
            <family val="2"/>
          </rPr>
          <t>с 01.02.2016</t>
        </r>
        <r>
          <rPr>
            <sz val="9"/>
            <rFont val="Tahoma"/>
            <family val="2"/>
          </rPr>
          <t xml:space="preserve">
</t>
        </r>
      </text>
    </comment>
    <comment ref="U116" authorId="0">
      <text>
        <r>
          <rPr>
            <b/>
            <sz val="9"/>
            <rFont val="Tahoma"/>
            <family val="2"/>
          </rPr>
          <t>с 01.02.2016</t>
        </r>
        <r>
          <rPr>
            <sz val="9"/>
            <rFont val="Tahoma"/>
            <family val="2"/>
          </rPr>
          <t xml:space="preserve">
</t>
        </r>
      </text>
    </comment>
    <comment ref="U115" authorId="0">
      <text>
        <r>
          <rPr>
            <b/>
            <sz val="9"/>
            <rFont val="Tahoma"/>
            <family val="2"/>
          </rPr>
          <t>с 01.02.2016</t>
        </r>
        <r>
          <rPr>
            <sz val="9"/>
            <rFont val="Tahoma"/>
            <family val="2"/>
          </rPr>
          <t xml:space="preserve">
</t>
        </r>
      </text>
    </comment>
    <comment ref="U114" authorId="0">
      <text>
        <r>
          <rPr>
            <b/>
            <sz val="9"/>
            <rFont val="Tahoma"/>
            <family val="2"/>
          </rPr>
          <t>с 01.02.2016</t>
        </r>
        <r>
          <rPr>
            <sz val="9"/>
            <rFont val="Tahoma"/>
            <family val="2"/>
          </rPr>
          <t xml:space="preserve">
</t>
        </r>
      </text>
    </comment>
    <comment ref="U54" authorId="0">
      <text>
        <r>
          <rPr>
            <b/>
            <sz val="9"/>
            <rFont val="Tahoma"/>
            <family val="2"/>
          </rPr>
          <t>с 01.02.2016</t>
        </r>
        <r>
          <rPr>
            <sz val="9"/>
            <rFont val="Tahoma"/>
            <family val="2"/>
          </rPr>
          <t xml:space="preserve">
</t>
        </r>
      </text>
    </comment>
    <comment ref="U31" authorId="0">
      <text>
        <r>
          <rPr>
            <b/>
            <sz val="9"/>
            <rFont val="Tahoma"/>
            <family val="2"/>
          </rPr>
          <t>с 01.02.2016</t>
        </r>
        <r>
          <rPr>
            <sz val="9"/>
            <rFont val="Tahoma"/>
            <family val="2"/>
          </rPr>
          <t xml:space="preserve">
</t>
        </r>
      </text>
    </comment>
    <comment ref="U32" authorId="0">
      <text>
        <r>
          <rPr>
            <b/>
            <sz val="9"/>
            <rFont val="Tahoma"/>
            <family val="2"/>
          </rPr>
          <t>с 01.02.2016</t>
        </r>
        <r>
          <rPr>
            <sz val="9"/>
            <rFont val="Tahoma"/>
            <family val="2"/>
          </rPr>
          <t xml:space="preserve">
</t>
        </r>
      </text>
    </comment>
    <comment ref="T74" authorId="0">
      <text>
        <r>
          <rPr>
            <b/>
            <sz val="9"/>
            <rFont val="Tahoma"/>
            <family val="2"/>
          </rPr>
          <t>индексация приоснатовлена</t>
        </r>
        <r>
          <rPr>
            <sz val="9"/>
            <rFont val="Tahoma"/>
            <family val="2"/>
          </rPr>
          <t xml:space="preserve">
</t>
        </r>
      </text>
    </comment>
    <comment ref="U74" authorId="0">
      <text>
        <r>
          <rPr>
            <b/>
            <sz val="9"/>
            <rFont val="Tahoma"/>
            <family val="2"/>
          </rPr>
          <t>размеры установлены вновь в соовтетствии с 132-ЗО индексации нет</t>
        </r>
        <r>
          <rPr>
            <sz val="9"/>
            <rFont val="Tahoma"/>
            <family val="2"/>
          </rPr>
          <t xml:space="preserve">
</t>
        </r>
      </text>
    </comment>
    <comment ref="U181" authorId="0">
      <text>
        <r>
          <rPr>
            <b/>
            <sz val="9"/>
            <rFont val="Tahoma"/>
            <family val="2"/>
          </rPr>
          <t>с 01.07.2016</t>
        </r>
      </text>
    </comment>
    <comment ref="U182" authorId="0">
      <text>
        <r>
          <rPr>
            <b/>
            <sz val="9"/>
            <rFont val="Tahoma"/>
            <family val="2"/>
          </rPr>
          <t>01.07.2016</t>
        </r>
        <r>
          <rPr>
            <sz val="9"/>
            <rFont val="Tahoma"/>
            <family val="2"/>
          </rPr>
          <t xml:space="preserve">
</t>
        </r>
      </text>
    </comment>
    <comment ref="V28" authorId="0">
      <text>
        <r>
          <rPr>
            <b/>
            <sz val="9"/>
            <rFont val="Tahoma"/>
            <family val="2"/>
          </rPr>
          <t>18.12.2013 № 609-П</t>
        </r>
        <r>
          <rPr>
            <sz val="9"/>
            <rFont val="Tahoma"/>
            <family val="2"/>
          </rPr>
          <t xml:space="preserve">
</t>
        </r>
      </text>
    </comment>
    <comment ref="V3" authorId="0">
      <text>
        <r>
          <rPr>
            <sz val="9"/>
            <rFont val="Tahoma"/>
            <family val="2"/>
          </rPr>
          <t xml:space="preserve">индексация федеральных выплат с 01.02.2017 постановления пр-ва РФ нет </t>
        </r>
      </text>
    </comment>
    <comment ref="P3" authorId="0">
      <text>
        <r>
          <rPr>
            <b/>
            <sz val="9"/>
            <rFont val="Tahoma"/>
            <family val="2"/>
          </rPr>
          <t>индексация с 01.01.2011 ФБ -6,5%</t>
        </r>
      </text>
    </comment>
    <comment ref="Q3" authorId="0">
      <text>
        <r>
          <rPr>
            <b/>
            <sz val="9"/>
            <rFont val="Tahoma"/>
            <family val="2"/>
          </rPr>
          <t>индексация с 01.01.2012 ФБ-6%:</t>
        </r>
        <r>
          <rPr>
            <sz val="9"/>
            <rFont val="Tahoma"/>
            <family val="2"/>
          </rPr>
          <t xml:space="preserve">
</t>
        </r>
      </text>
    </comment>
    <comment ref="R3" authorId="0">
      <text>
        <r>
          <rPr>
            <b/>
            <sz val="9"/>
            <rFont val="Tahoma"/>
            <family val="2"/>
          </rPr>
          <t>индексация с 01.01.2013 ФБ - 5,5%</t>
        </r>
        <r>
          <rPr>
            <sz val="9"/>
            <rFont val="Tahoma"/>
            <family val="2"/>
          </rPr>
          <t xml:space="preserve">
</t>
        </r>
      </text>
    </comment>
    <comment ref="S3" authorId="0">
      <text>
        <r>
          <rPr>
            <b/>
            <sz val="9"/>
            <rFont val="Tahoma"/>
            <family val="2"/>
          </rPr>
          <t xml:space="preserve">индексация с 01.01.2014 ФБ - 5,5%
</t>
        </r>
        <r>
          <rPr>
            <sz val="9"/>
            <rFont val="Tahoma"/>
            <family val="2"/>
          </rPr>
          <t xml:space="preserve">
</t>
        </r>
      </text>
    </comment>
    <comment ref="V73" authorId="0">
      <text>
        <r>
          <rPr>
            <sz val="9"/>
            <rFont val="Tahoma"/>
            <family val="2"/>
          </rPr>
          <t xml:space="preserve">прожиточный минимум для ФСД 8721
200%-16542
</t>
        </r>
      </text>
    </comment>
    <comment ref="U42" authorId="0">
      <text>
        <r>
          <rPr>
            <b/>
            <sz val="9"/>
            <rFont val="Tahoma"/>
            <family val="2"/>
          </rPr>
          <t>с 01.02.2016</t>
        </r>
        <r>
          <rPr>
            <sz val="9"/>
            <rFont val="Tahoma"/>
            <family val="2"/>
          </rPr>
          <t xml:space="preserve">
</t>
        </r>
      </text>
    </comment>
    <comment ref="V42" authorId="0">
      <text>
        <r>
          <rPr>
            <b/>
            <sz val="9"/>
            <rFont val="Tahoma"/>
            <family val="2"/>
          </rPr>
          <t>с 01.02.2017</t>
        </r>
        <r>
          <rPr>
            <sz val="9"/>
            <rFont val="Tahoma"/>
            <family val="2"/>
          </rPr>
          <t xml:space="preserve">
</t>
        </r>
      </text>
    </comment>
    <comment ref="V32" authorId="0">
      <text>
        <r>
          <rPr>
            <b/>
            <sz val="9"/>
            <rFont val="Tahoma"/>
            <family val="2"/>
          </rPr>
          <t>с 01.01.2017</t>
        </r>
        <r>
          <rPr>
            <sz val="9"/>
            <rFont val="Tahoma"/>
            <family val="2"/>
          </rPr>
          <t xml:space="preserve">
</t>
        </r>
      </text>
    </comment>
    <comment ref="V31" authorId="0">
      <text>
        <r>
          <rPr>
            <b/>
            <sz val="9"/>
            <rFont val="Tahoma"/>
            <family val="2"/>
          </rPr>
          <t>с 01.01.2017</t>
        </r>
        <r>
          <rPr>
            <sz val="9"/>
            <rFont val="Tahoma"/>
            <family val="2"/>
          </rPr>
          <t xml:space="preserve">
</t>
        </r>
      </text>
    </comment>
    <comment ref="V30" authorId="0">
      <text>
        <r>
          <rPr>
            <b/>
            <sz val="9"/>
            <rFont val="Tahoma"/>
            <family val="2"/>
          </rPr>
          <t>3 кв. 2016- 9069 с 01.11.2016</t>
        </r>
        <r>
          <rPr>
            <sz val="9"/>
            <rFont val="Tahoma"/>
            <family val="2"/>
          </rPr>
          <t xml:space="preserve">
4 кв. 2016-8884 с 01.03.2017
1 кв. 2017 - 9378 с 01.06.2017
2 кв. 2017 - 9818 с 01.08.2017
3 кв. 2017 - 9821 с 01.11.2017
</t>
        </r>
      </text>
    </comment>
    <comment ref="U30" authorId="0">
      <text>
        <r>
          <rPr>
            <b/>
            <sz val="9"/>
            <rFont val="Tahoma"/>
            <family val="2"/>
          </rPr>
          <t xml:space="preserve">3 кв. 2015-8794 с 01.12.2015
4 кв. 2015-8576 с 01.03.2016
1 кв. 2016-9102 с 01.06.2016
2 кв. 2016-9285 с 01.08.2016
3 кв. 2016-9069 с 01.11.2016
</t>
        </r>
      </text>
    </comment>
    <comment ref="R38" authorId="0">
      <text>
        <r>
          <rPr>
            <sz val="9"/>
            <rFont val="Tahoma"/>
            <family val="2"/>
          </rPr>
          <t xml:space="preserve">I - 
II - 
III -27503,80
IV -28000
</t>
        </r>
      </text>
    </comment>
    <comment ref="S38" authorId="0">
      <text>
        <r>
          <rPr>
            <b/>
            <sz val="9"/>
            <rFont val="Tahoma"/>
            <family val="2"/>
          </rPr>
          <t>I - 28000
II - 28112
III - 28900
IV - 28958</t>
        </r>
      </text>
    </comment>
    <comment ref="T38" authorId="0">
      <text>
        <r>
          <rPr>
            <b/>
            <sz val="9"/>
            <rFont val="Tahoma"/>
            <family val="2"/>
          </rPr>
          <t>I - 28958
II - 32085
III - 32085
IV -32085</t>
        </r>
        <r>
          <rPr>
            <sz val="9"/>
            <rFont val="Tahoma"/>
            <family val="2"/>
          </rPr>
          <t xml:space="preserve">
</t>
        </r>
      </text>
    </comment>
    <comment ref="U38" authorId="0">
      <text>
        <r>
          <rPr>
            <b/>
            <sz val="9"/>
            <rFont val="Tahoma"/>
            <family val="2"/>
          </rPr>
          <t>I - 32085
II - 32085
III - 32085
IV -32085</t>
        </r>
        <r>
          <rPr>
            <sz val="9"/>
            <rFont val="Tahoma"/>
            <family val="2"/>
          </rPr>
          <t xml:space="preserve">
</t>
        </r>
      </text>
    </comment>
    <comment ref="V38" authorId="0">
      <text>
        <r>
          <rPr>
            <b/>
            <sz val="9"/>
            <rFont val="Tahoma"/>
            <family val="2"/>
          </rPr>
          <t>I - 32085
II - 32085
III - 32085
IV -</t>
        </r>
        <r>
          <rPr>
            <sz val="9"/>
            <rFont val="Tahoma"/>
            <family val="2"/>
          </rPr>
          <t xml:space="preserve">
</t>
        </r>
      </text>
    </comment>
    <comment ref="S34" authorId="0">
      <text>
        <r>
          <rPr>
            <sz val="9"/>
            <rFont val="Tahoma"/>
            <family val="2"/>
          </rPr>
          <t xml:space="preserve">Базарносызганский район    398,7                
Барышский район                  450,0                
Вешкаймский район               425,0                
Инзенский район                     374,4                
Карсунский район                   375,0                
Кузоватовский район             394,0                
Майнский район                      495,0                
Мелекесский район                792,5                
Николаевский район              480,0                
Новомалыклинский район     680,0                
Новоспасский район               647,0                
Павловский район                  480,0                
Радищевский район                610,0                
Сенгилеевский район             397,0                
Старокулаткинский район     425,0                
Старомайнский район            529,0                
Сурский район                        438,0                
Тереньгульский район           410,0                
Ульяновский район                460,0                
Цильнинский район                484,0                
Чердаклинский район           487,0                
г. Димитровград                    794,6                
г. Новоульяновск                  546,0                
г. Ульяновск                         1245,0    </t>
        </r>
        <r>
          <rPr>
            <b/>
            <sz val="9"/>
            <rFont val="Tahoma"/>
            <family val="2"/>
          </rPr>
          <t xml:space="preserve">            
</t>
        </r>
        <r>
          <rPr>
            <sz val="9"/>
            <rFont val="Tahoma"/>
            <family val="2"/>
          </rPr>
          <t xml:space="preserve">
</t>
        </r>
      </text>
    </comment>
    <comment ref="T34" authorId="0">
      <text>
        <r>
          <rPr>
            <sz val="9"/>
            <rFont val="Tahoma"/>
            <family val="2"/>
          </rPr>
          <t xml:space="preserve">Базарносызганский район    398,7                
Барышский район                  450,0                
Вешкаймский район               425,0                
Инзенский район                     374,4                
Карсунский район                   375,0                
Кузоватовский район             394,0                
Майнский район                      495,0                
Мелекесский район                792,5                
Николаевский район              480,0                
Новомалыклинский район     680,0                
Новоспасский район               647,0                
Павловский район                  480,0                
Радищевский район                610,0                
Сенгилеевский район             397,0                
Старокулаткинский район     425,0                
Старомайнский район            529,0                
Сурский район                        438,0                
Тереньгульский район           410,0                
Ульяновский район                460,0                
Цильнинский район                484,0                
Чердаклинский район           487,0                
г. Димитровград                    794,6                
г. Новоульяновск                  546,0                
г. Ульяновск                         1245,0    </t>
        </r>
        <r>
          <rPr>
            <b/>
            <sz val="9"/>
            <rFont val="Tahoma"/>
            <family val="2"/>
          </rPr>
          <t xml:space="preserve">            
</t>
        </r>
        <r>
          <rPr>
            <sz val="9"/>
            <rFont val="Tahoma"/>
            <family val="2"/>
          </rPr>
          <t xml:space="preserve">
</t>
        </r>
      </text>
    </comment>
    <comment ref="U34" authorId="0">
      <text>
        <r>
          <rPr>
            <sz val="9"/>
            <rFont val="Tahoma"/>
            <family val="2"/>
          </rPr>
          <t xml:space="preserve">Базарносызганский район    398,7                
Барышский район                  450,0                
Вешкаймский район               425,0                
Инзенский район                     374,4                
Карсунский район                   375,0                
Кузоватовский район             394,0                
Майнский район                      495,0                
Мелекесский район                792,5                
Николаевский район              480,0                
Новомалыклинский район     680,0                
Новоспасский район               647,0                
Павловский район                  480,0                
Радищевский район                610,0                
Сенгилеевский район             397,0                
Старокулаткинский район     425,0                
Старомайнский район            529,0                
Сурский район                        438,0                
Тереньгульский район           410,0                
Ульяновский район                460,0                
Цильнинский район                484,0                
Чердаклинский район           487,0                
г. Димитровград                    794,6                
г. Новоульяновск                  546,0                
г. Ульяновск                         1245,0    </t>
        </r>
        <r>
          <rPr>
            <b/>
            <sz val="9"/>
            <rFont val="Tahoma"/>
            <family val="2"/>
          </rPr>
          <t xml:space="preserve">            
</t>
        </r>
        <r>
          <rPr>
            <sz val="9"/>
            <rFont val="Tahoma"/>
            <family val="2"/>
          </rPr>
          <t xml:space="preserve">
</t>
        </r>
      </text>
    </comment>
    <comment ref="V34" authorId="0">
      <text>
        <r>
          <rPr>
            <sz val="9"/>
            <rFont val="Tahoma"/>
            <family val="2"/>
          </rPr>
          <t xml:space="preserve">Базарносызганский район    398,7                
Барышский район                  450,0                
Вешкаймский район               425,0                
Инзенский район                     374,4                
Карсунский район                   375,0                
Кузоватовский район             394,0                
Майнский район                      495,0                
Мелекесский район                792,5                
Николаевский район              480,0                
Новомалыклинский район     680,0                
Новоспасский район               647,0                
Павловский район                  480,0                
Радищевский район                610,0                
Сенгилеевский район             397,0                
Старокулаткинский район     425,0                
Старомайнский район            529,0                
Сурский район                        438,0                
Тереньгульский район           410,0                
Ульяновский район                460,0                
Цильнинский район                484,0                
Чердаклинский район           487,0                
г. Димитровград                    794,6                
г. Новоульяновск                  546,0                
г. Ульяновск                         1245,0    </t>
        </r>
        <r>
          <rPr>
            <b/>
            <sz val="9"/>
            <rFont val="Tahoma"/>
            <family val="2"/>
          </rPr>
          <t xml:space="preserve">            
</t>
        </r>
        <r>
          <rPr>
            <sz val="9"/>
            <rFont val="Tahoma"/>
            <family val="2"/>
          </rPr>
          <t xml:space="preserve">
</t>
        </r>
      </text>
    </comment>
    <comment ref="U5" authorId="0">
      <text>
        <r>
          <rPr>
            <b/>
            <sz val="9"/>
            <rFont val="Tahoma"/>
            <family val="2"/>
          </rPr>
          <t>с 01.02.2016</t>
        </r>
      </text>
    </comment>
    <comment ref="W27" authorId="0">
      <text>
        <r>
          <rPr>
            <b/>
            <sz val="9"/>
            <rFont val="Tahoma"/>
            <family val="2"/>
          </rPr>
          <t xml:space="preserve">с 01.01.2018 - 220,00
с 01.03.2018
</t>
        </r>
        <r>
          <rPr>
            <sz val="9"/>
            <rFont val="Tahoma"/>
            <family val="2"/>
          </rPr>
          <t xml:space="preserve">
</t>
        </r>
      </text>
    </comment>
    <comment ref="W28" authorId="0">
      <text>
        <r>
          <rPr>
            <b/>
            <sz val="9"/>
            <rFont val="Tahoma"/>
            <family val="2"/>
          </rPr>
          <t>18.12.2013 № 609-П</t>
        </r>
        <r>
          <rPr>
            <sz val="9"/>
            <rFont val="Tahoma"/>
            <family val="2"/>
          </rPr>
          <t xml:space="preserve">
</t>
        </r>
      </text>
    </comment>
    <comment ref="W30" authorId="0">
      <text>
        <r>
          <rPr>
            <b/>
            <sz val="9"/>
            <rFont val="Tahoma"/>
            <family val="2"/>
          </rPr>
          <t>3 кв. 2017- 9821 с 01.11.2017
4 кв. 2017- 9202 с 01.03.2018
1 кв. 2018- 9619 с 01.06.2018
2 кв. 2018- 9992 с 01.08.2018</t>
        </r>
      </text>
    </comment>
    <comment ref="W34" authorId="0">
      <text>
        <r>
          <rPr>
            <sz val="9"/>
            <rFont val="Tahoma"/>
            <family val="2"/>
          </rPr>
          <t xml:space="preserve">Базарносызганский район    398,7                
Барышский район                  450,0                
Вешкаймский район               425,0                
Инзенский район                     374,4                
Карсунский район                   375,0                
Кузоватовский район             394,0                
Майнский район                      495,0                
Мелекесский район                792,5                
Николаевский район              480,0                
Новомалыклинский район     680,0                
Новоспасский район               647,0                
Павловский район                  480,0                
Радищевский район                610,0                
Сенгилеевский район             397,0                
Старокулаткинский район     425,0                
Старомайнский район            529,0                
Сурский район                        438,0                
Тереньгульский район           410,0                
Ульяновский район                460,0                
Цильнинский район                484,0                
Чердаклинский район           487,0                
г. Димитровград                    794,6                
г. Новоульяновск                  546,0                
г. Ульяновск                         1245,0    </t>
        </r>
        <r>
          <rPr>
            <b/>
            <sz val="9"/>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<sst xmlns="http://schemas.openxmlformats.org/spreadsheetml/2006/main" count="865" uniqueCount="289">
  <si>
    <t>№</t>
  </si>
  <si>
    <t xml:space="preserve">Наименование  денежной выплаты </t>
  </si>
  <si>
    <t>Пособия на детей</t>
  </si>
  <si>
    <t xml:space="preserve">Федеральный закон от 19.05.1995 № 81-ФЗ «О государственных пособиях гражданам, имеющим детей» </t>
  </si>
  <si>
    <t>Единовременное пособие женщинам, вставшим на учет в ранние сроки беременности</t>
  </si>
  <si>
    <t>Единовременное пособие при рождении ребёнка</t>
  </si>
  <si>
    <t xml:space="preserve">Ежемесячное пособие по уходу за ребёнком </t>
  </si>
  <si>
    <t>Единовременное пособие беременной жене военнослужащего, проходящего военную службу по призыву</t>
  </si>
  <si>
    <t>Ежемесячное пособие на ребёнка военнослужащего, проходящего военную службу по призыву</t>
  </si>
  <si>
    <t>Указ Президента РФ от 05.11.1992 № 1335 «О дополнительных мерах по социальной защите беременных женщин и женщин, имеющих детей в возрасте до трех лет, уволенных в связи с ликвидацией организаций»</t>
  </si>
  <si>
    <t xml:space="preserve">Ежемесячная компенсационная выплата   </t>
  </si>
  <si>
    <t>Указ Президента РФ от 13.05.2008 № 775 «Об учреждении ордена «Родительская Слава»</t>
  </si>
  <si>
    <t>Единовременное денежное поощрение</t>
  </si>
  <si>
    <t xml:space="preserve">Закон Ульяновской области от 01.11.2006 № 152-ЗО «О пособиях на детей в Ульяновской области»  </t>
  </si>
  <si>
    <t>Ежемесячное пособие на ребёнка</t>
  </si>
  <si>
    <t>базовый размер</t>
  </si>
  <si>
    <t>одинокой матери</t>
  </si>
  <si>
    <t xml:space="preserve">дети разыскиваемых родителей </t>
  </si>
  <si>
    <t>дети военнослужащих по призыву</t>
  </si>
  <si>
    <t>дети-инвалиды</t>
  </si>
  <si>
    <t>Дополнительное единовременное пособие при рождении ребёнка</t>
  </si>
  <si>
    <t>на 1 ребёнка</t>
  </si>
  <si>
    <t>на 2 ребёнка</t>
  </si>
  <si>
    <t>на 3 ребёнка, последующих детей</t>
  </si>
  <si>
    <t>Закон Ульяновской области от 29.12.2005 № 154-ЗО «О мерах социальной поддержки многодетных семей в Ульяновской области»</t>
  </si>
  <si>
    <t xml:space="preserve">Ежемесячная денежная выплата </t>
  </si>
  <si>
    <t>Ежегодная денежная выплата на школьную и спортивную одежду</t>
  </si>
  <si>
    <t>Единовременное денежное поощрение при награждении орденом «Родительская слава»</t>
  </si>
  <si>
    <t>Закон Ульяновской области от 31.08.2012 № 113-ЗО «О ежемесячной денежной выплате на ребёнка до достижения им возраста трёх лет»</t>
  </si>
  <si>
    <t>Ежемесячная денежная выплата</t>
  </si>
  <si>
    <t>Закон Ульяновской области от  02.11.2011 № 181-ЗО «Об обеспечении полноценным питанием беременных женщин, кормящих матерей, а также детей в возрасте до трёх лет в Ульяновской области»</t>
  </si>
  <si>
    <t>Закон Ульяновской области от 02.11.2011 № 180-ЗО «О некоторых мерах по улучшению демографической ситуации в Ульяновской области»</t>
  </si>
  <si>
    <t>Ежемесячная денежная выплата на ребёнка, не посещающего детский сад</t>
  </si>
  <si>
    <t>семьи при рождении двойни</t>
  </si>
  <si>
    <t>одинокие матери</t>
  </si>
  <si>
    <t>студенческий семьи</t>
  </si>
  <si>
    <t>Ежемесячная денежная выплата на ребёнка в студенческих семьях</t>
  </si>
  <si>
    <t>Пособия семьям военнослужащих</t>
  </si>
  <si>
    <t>Ежемесячная денежная компенсация в возмещение вреда здоровью</t>
  </si>
  <si>
    <t>1 гр.</t>
  </si>
  <si>
    <t>2 гр.</t>
  </si>
  <si>
    <t>3 гр.</t>
  </si>
  <si>
    <t>СПК погибшего военнослужащего</t>
  </si>
  <si>
    <t xml:space="preserve">СПК инвалида </t>
  </si>
  <si>
    <t>Постановление Правительства РФ  от 02.08.2005 № 475 «О предоставлении членам семей погибших (умерших)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 коммунальных и других видов услуг»</t>
  </si>
  <si>
    <t>Денежная компенсация расходов по оплате жилого помещения, коммунальных и других видов услуг</t>
  </si>
  <si>
    <t>Минобороны России</t>
  </si>
  <si>
    <t>МВД России</t>
  </si>
  <si>
    <t>ФСБ России</t>
  </si>
  <si>
    <t>ГУИН Минюста России</t>
  </si>
  <si>
    <t>ГПС МЧС России</t>
  </si>
  <si>
    <t>ГТК России</t>
  </si>
  <si>
    <t>Постановление Правительства РФ от 02.08.2005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</si>
  <si>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t>
  </si>
  <si>
    <t>Федеральный закон от 04.06.2011 № 128-ФЗ «О пособии детям военнослужащих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органах и учреждениях)</t>
  </si>
  <si>
    <t xml:space="preserve">Ежемесячное пособие </t>
  </si>
  <si>
    <t>Постановление Правительства РФ от 27.05.2006 № 313 «Об утверждении Правил обеспечения проведения ремонта индивидуальных жилых домов, принадлежащих членам семей военнослужащих, потерявшим кормильца»</t>
  </si>
  <si>
    <t>Денежные средства на ремонт</t>
  </si>
  <si>
    <t>Ежемесячное денежное пособие</t>
  </si>
  <si>
    <t>Закон Ульяновской области от 04.11.2003 № 056-ЗО «О социальной поддержке инвалидов боевых действий, проживающих на территории Ульяновской области»</t>
  </si>
  <si>
    <t>Закон Ульяновской области от 04.04.2011 № 47-ЗО «О социальной поддержке жён граждан, уволенных с военной службы»</t>
  </si>
  <si>
    <t>Отдельные категории специалистов</t>
  </si>
  <si>
    <t>специалистам государственных учреждений культуры</t>
  </si>
  <si>
    <t>специалистам государственных учреждений здравоохранения</t>
  </si>
  <si>
    <t>специалистам государственных учреждений ветеринарной службы</t>
  </si>
  <si>
    <t>специалистам государственных учреждений социального обслуживания</t>
  </si>
  <si>
    <t>специалистам государственных образовательных учреждений, являющимся медицинскими работниками</t>
  </si>
  <si>
    <t>Закон Ульяновской области от 02.05.2012 № 49-ЗО «О мерах социальной поддержки отдельных категорий молодых специалистов на территории Ульяновской области»</t>
  </si>
  <si>
    <t>Единовременная денежная выплата</t>
  </si>
  <si>
    <t>Единовременная денежная выплата (только для молодых специалистов в сельской местности)</t>
  </si>
  <si>
    <t>за 1 год работы</t>
  </si>
  <si>
    <t>за 2 год работы</t>
  </si>
  <si>
    <t>за 3 год работы</t>
  </si>
  <si>
    <t>Ежемесячная денежная выплата на оплату ЖКУ (только для молодых специалистов в сельской местности)</t>
  </si>
  <si>
    <t>Региональные льготники</t>
  </si>
  <si>
    <t xml:space="preserve">Закон Ульяновской области от 09.01.2008 № 10-ЗО «О звании Ветеран труда Ульяновской области»  </t>
  </si>
  <si>
    <t>ветераны труда</t>
  </si>
  <si>
    <t>труженики тыла</t>
  </si>
  <si>
    <t>реабилитированные лица</t>
  </si>
  <si>
    <t>лица, признанные пострадавшими от политических репрессий</t>
  </si>
  <si>
    <t>реабилитированные лица и лица, признанные пострадавшими от политических репрессий</t>
  </si>
  <si>
    <t>Денежная компенсация по оплате услуг за установку телефона</t>
  </si>
  <si>
    <t>Ежегодная компенсация расходов на проезд</t>
  </si>
  <si>
    <t>Пособие на погребение</t>
  </si>
  <si>
    <t>Компенсация за пользование телефоном и радио</t>
  </si>
  <si>
    <t>Дети войны</t>
  </si>
  <si>
    <t>Закон Ульяновской области от 30.11.2011 № 203-ЗО «О мерах социальной поддержки граждан, родившихся в период с 1 января 1932 года по 31 декабря 1945 года»</t>
  </si>
  <si>
    <t>Ежегодная денежная выплата</t>
  </si>
  <si>
    <t>Реабилитированные</t>
  </si>
  <si>
    <t>Закон Российской Федерации от 18.10.1991 № 1761-1 «О реабилитации жертв политических репрессий»</t>
  </si>
  <si>
    <t>Денежная компенсация лицам, подвергшимся репрессиям в виде лишения свободы, помещения на принудительное лечение в психиатрические лечебные учреждения и впоследствии реабилитированным.</t>
  </si>
  <si>
    <t>Денежная компенсация за конфискованное, изъятое и вышедшее иным путем из  владения в связи с репрессиями имущество</t>
  </si>
  <si>
    <t>Доноры</t>
  </si>
  <si>
    <t>Автогражданка</t>
  </si>
  <si>
    <t>Федеральный закон от 25.04.2002 № 40-ФЗ «Об обязательном страховании гражданской ответственности владельцев транспортных средств»</t>
  </si>
  <si>
    <t>Компенсация страховой премий по договору обязательного страхования гражданской ответственности владельцев транспортных средств</t>
  </si>
  <si>
    <t>Погребение</t>
  </si>
  <si>
    <t>Федеральный закон от 12.01.1996 № 8-ФЗ «О погребении и похоронном деле»</t>
  </si>
  <si>
    <t>Постановление Правительства Ульяновской области от 04.09.2008 № 379-П «Об оказании единовременной материальной помощи на погребение»</t>
  </si>
  <si>
    <t>Единовременная материальная помощь на погребение</t>
  </si>
  <si>
    <t>Дружинники</t>
  </si>
  <si>
    <t>Закон Ульяновской области  от 01.03.2007 № 23-ЗО «О добровольном участии граждан в охране общественного порядка на территории Ульяновской области»</t>
  </si>
  <si>
    <t>Единовременное пособие в связи с причинением вреда здоровью</t>
  </si>
  <si>
    <t>Единовременное пособие в связи со смертью</t>
  </si>
  <si>
    <t>Граждане, страдающие психическими расстройствами</t>
  </si>
  <si>
    <t>Закон Ульяновской области от 19.12.2008 № 221-ЗО «О мерах социальной поддержки и социальном обслуживании граждан, страдающих психическими расстройствами и находящихся в трудной жизненной ситуации»</t>
  </si>
  <si>
    <t>Поствакцинальные осложнения</t>
  </si>
  <si>
    <t>Федеральный закон от 17.09.1998 № 157-ФЗ «Об иммунопрофилактике инфекционных болезней»</t>
  </si>
  <si>
    <t>Государственное единовременное пособие (при возникновении)</t>
  </si>
  <si>
    <t>Государственное единовременное пособие (в случае смерти)</t>
  </si>
  <si>
    <t>Ежемесячная денежная компенсация</t>
  </si>
  <si>
    <t>Пострадавшие при оказании противотуберкулёзной помощи</t>
  </si>
  <si>
    <t>Постановление Правительства Ульяновской области от 15.06.2009 № 239-П «О единовременной выплате за вред, причинённый здоровью при оказании противотуберкулёзной помощи»</t>
  </si>
  <si>
    <t>Творческие работники</t>
  </si>
  <si>
    <t>Закон Ульяновской области от 09.11.2010 № 176-ЗО «О мерах поддержки творческих работников в Ульяновской области»</t>
  </si>
  <si>
    <t xml:space="preserve">Ежемесячная денежная стимулирующая выплата </t>
  </si>
  <si>
    <t>Садоводы</t>
  </si>
  <si>
    <t>Компенсация за проезд</t>
  </si>
  <si>
    <t>Герои</t>
  </si>
  <si>
    <t>Федеральный закон от 09.01.1997  № 5-ФЗ «О предоставлении социальных гарантий Героям Социалистического Труда и полным кавалерам ордена Трудовой Славы»</t>
  </si>
  <si>
    <t>Средства на сооружение памятника на могиле умершего</t>
  </si>
  <si>
    <t>Закон РФ от 15.01.1993 № 4301-1 «О статусе Героев Советского Союза, Героев Российской Федерации и полных кавалеров ордена Славы»</t>
  </si>
  <si>
    <t>Пенсия за выслугу лет государственным служащим</t>
  </si>
  <si>
    <t xml:space="preserve">Закон Ульяновской области от 30.01.2006 № 06-ЗО «О государственных должностях Ульяновской области» </t>
  </si>
  <si>
    <t>Пенсия за выслугу лет</t>
  </si>
  <si>
    <t>Закон Ульяновской области от 09.11.2010 № 179-ЗО «О пенсионном обеспечении государственных гражданских служащих Ульяновской области»</t>
  </si>
  <si>
    <t>Пожарные</t>
  </si>
  <si>
    <t>Закон Ульяновской области от 06.10.2011 № 2011 № 170-ЗО «О мерах государственной поддержки общественных объединений пожарной охраны и добровольных пожарных в Ульяновской области»</t>
  </si>
  <si>
    <t>Ежегодная денежная выплата на оплату услуг связи</t>
  </si>
  <si>
    <t>Ежегодная денежная выплата на оздоровление</t>
  </si>
  <si>
    <t>Единовременное пособие семье потерявшей кормильца</t>
  </si>
  <si>
    <t>Закон Ульяновской области от 27.01.2012 № 3-ЗО «О дополнительных мерах социальной поддержки работников противопожарной службы Ульяновской области, профессиональных аварийно-спасательных служб и профессиональных аварийно-спасательных формирований Ульяновской области и лиц из их числа»</t>
  </si>
  <si>
    <t>Закон Ульяновской области от 30.01.2006 № 05-ЗО «О пожарной безопасности в Ульяновской области»</t>
  </si>
  <si>
    <t>Единовременное пособие в случае гибели</t>
  </si>
  <si>
    <t xml:space="preserve">Единовременное пособие в случае увольнения по причине неспособности к трудовой деятельности в противопожарной службе </t>
  </si>
  <si>
    <t>Почётные граждане</t>
  </si>
  <si>
    <t>Закон  Ульяновской области от 05.05.2011 № 73-ЗО  «О наградах Ульяновской области»</t>
  </si>
  <si>
    <t xml:space="preserve">Единовременное пособие при присвоении звания </t>
  </si>
  <si>
    <t>Вдовы</t>
  </si>
  <si>
    <t>Ежегодная выплата на оздоровление</t>
  </si>
  <si>
    <t>Расходы по организации похорон</t>
  </si>
  <si>
    <t>Расходы по изготовлению и установке надгробий</t>
  </si>
  <si>
    <t>Граждане, пострадавшие от радиации</t>
  </si>
  <si>
    <t>Ежегодный дополнительный оплачиваемый отпуск (п.5, ч.1, ст.14)</t>
  </si>
  <si>
    <t>Ежемесячная денежная компенсация на питание ребёнка в детских дошкольных учреждениях, специализированных детских учреждениях лечебного и санаторного типа (п.12, ч.1, ст.14)</t>
  </si>
  <si>
    <t>Ежемесячная денежная компенсация на приобретение продовольственных товаров (п.13, ч. 1, ст. 14)</t>
  </si>
  <si>
    <t>инвалидов</t>
  </si>
  <si>
    <t xml:space="preserve">детей </t>
  </si>
  <si>
    <t>Ежемесячная денежная компенсация в возмещение вреда, причиненного здоровью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 (п.15, ч.1, ст.14)</t>
  </si>
  <si>
    <t>инвалиды I группы</t>
  </si>
  <si>
    <t>инвалиды III группы</t>
  </si>
  <si>
    <t>Ежемесячная денежная компенсация в возмещение вреда, причиненного здоровью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 нетрудоспособным членам семьи, находившимся на иждивении умершего инвалида (ч.2, ст.14)</t>
  </si>
  <si>
    <t>Пособие на погребение (ч.2 ст. 14)</t>
  </si>
  <si>
    <t xml:space="preserve">Ежемесячная денежная компенсация на приобретение продовольственных товаров (п.3, ч.1, ст. 15) </t>
  </si>
  <si>
    <t>ликвидаторов</t>
  </si>
  <si>
    <t>Ежемесячная денежная компенсация в возмещение вреда, причинённого здоровью в связи с радиационным воздействием вследствие чернобыльской катастрофы и повлекшего утрату трудоспособности (без установления инвалидности) (п.4, ч.1, ст.15)</t>
  </si>
  <si>
    <t>Единовременное пособие в связи с переездом на навое место жительства на каждого переселяющегося члена семьи (п.5, ст.17)</t>
  </si>
  <si>
    <t>Компенсация стоимости проезда, расходов по перевозке имущества (п.6, ст.17)</t>
  </si>
  <si>
    <t>Ежегодная компенсация на оздоровление (п.13, ст.17)</t>
  </si>
  <si>
    <t>Ежегодная компенсация за вред здоровью (ч.1, ст.39)</t>
  </si>
  <si>
    <t>инвалиды II группы</t>
  </si>
  <si>
    <t xml:space="preserve">инвалиды III группы и лица (в том числе детям и подросткам), перенёсшим лучевую болезнь и другие заболевания вследствие чернобыльской катастрофы </t>
  </si>
  <si>
    <t>Единовременная компенсация за вред здоровью (ч.2, ст.39)</t>
  </si>
  <si>
    <t>Единовременная компенсация (ч.4, ст.39)</t>
  </si>
  <si>
    <t>семьям, потерявшим кормильца вследствие чернобыльской катастрофы</t>
  </si>
  <si>
    <t>родителям погибшего</t>
  </si>
  <si>
    <t xml:space="preserve">Ежегодная компенсация на оздоровление (ст. 40) </t>
  </si>
  <si>
    <t>гражданам, указанным в п.3, ч.1, ст. 13</t>
  </si>
  <si>
    <t>гражданам, указанным в п.4, ч.1, ст.13, принимавшим участие в ликвидации последствий катастрофы на Чернобыльской АЭС в 1988 г.</t>
  </si>
  <si>
    <t>гражданам, указанным в п.4, ч.1, ст.13, принимавшим участие в ликвидации последствий катастрофы на Чернобыльской АЭС в 1989-1990 гг.</t>
  </si>
  <si>
    <t xml:space="preserve">Ежемесячная компенсация за потерю кормильца – участника ликвидации последствий катастрофы на Чернобыльской АЭС (ч.1, 2, ст.41) </t>
  </si>
  <si>
    <t>Ежегодная компенсация детям, потерявшим кормильца (ч.3, ст.41)</t>
  </si>
  <si>
    <t>4 зона ЧАЭС</t>
  </si>
  <si>
    <t>Дополнительное вознаграждение за выслугу лет (п.5, ст.18)</t>
  </si>
  <si>
    <t>от 1 до 5 лет</t>
  </si>
  <si>
    <t>свыше 5 до 10 лет</t>
  </si>
  <si>
    <t>свыше 10 лет</t>
  </si>
  <si>
    <t>Ежемесячное пособие на период отпуска по уходу за ребёнком до достижения им возраста 3-х лет (п.7, ст. 18)</t>
  </si>
  <si>
    <t>Ежемесячная денежная компенсация при условии постоянного проживания до 2 декабря 1995 года (п. 1, ч.2, ст.19)</t>
  </si>
  <si>
    <t>Ежемесячная денежная компенсация работающим в организациях зоны независимо от организационно-правовой формы и формы собственности и занимающимся в указанной зоне предпринимательской деятельностью в соответствии с законодательством РФ при условии постоянного проживания (работы) до 2 декабря 1995 года (п.2, ч. 2, ст.19)</t>
  </si>
  <si>
    <t>Ежегодный дополнительный оплачиваемый отпуск работающим в зоне при условии постоянного проживания (работы) до 2 декабря 1995 года (п. 4, ч. 2, ст. 19)</t>
  </si>
  <si>
    <t>Пособие по беременности и родам (п.5, ч.2, ст.19)</t>
  </si>
  <si>
    <t>Ежемесячная компенсация на питание с молочной кухни для детей до 3 лет (п.6, ч.2, ст.19)</t>
  </si>
  <si>
    <t>Детям первого года жизни</t>
  </si>
  <si>
    <t>Детям второго и третьего года жизни</t>
  </si>
  <si>
    <t>Ежемесячная компенсация на питание детей в детских дошкольных учреждениях (п.7, ч.2, ст.19)</t>
  </si>
  <si>
    <t>Федеральный закон от 10.01.2002 № 2-ФЗ «О социальных гарантиях гражданам, подвергшимся радиационному воздействию вследствие ядерных испытаний на Семипалатинском полигоне»</t>
  </si>
  <si>
    <t>Ежемесячная денежная выплата на приобретение продовольственных товаров</t>
  </si>
  <si>
    <t>Сельские старосты</t>
  </si>
  <si>
    <t>Закон Ульяновской области от 06.11.2011 № 168-ЗО  «О сельских старостах»</t>
  </si>
  <si>
    <t>Ежемесячное денежное пособие родителям, вдовам (вдовцам)</t>
  </si>
  <si>
    <t xml:space="preserve">Ежемесячная выплата для проезда </t>
  </si>
  <si>
    <t xml:space="preserve">Единовременное пособие в связи с причинением вреда здоровью </t>
  </si>
  <si>
    <t xml:space="preserve">Единовременное пособие в связи со смертью </t>
  </si>
  <si>
    <t>беременные женщины</t>
  </si>
  <si>
    <t>кормящие матери</t>
  </si>
  <si>
    <t xml:space="preserve">Ежемесячная компенсация на питание обучающихся в государственных, муниципальных общеобразовательных учреждениях, учреждениях начального профессионального и среднего профессионального образования в период учебного процесса (п. 10 ч. 1 ст. 18) </t>
  </si>
  <si>
    <t>Дополнительное единовременное пособие беременным женщинам, вставшим на учёт в женской консультации в ранние сроки беременности (п. 6 ч. 1 ст. 18)</t>
  </si>
  <si>
    <t>расчётная величина</t>
  </si>
  <si>
    <t xml:space="preserve">на 1 ребёнка </t>
  </si>
  <si>
    <t xml:space="preserve">на 2 ребёнка </t>
  </si>
  <si>
    <t xml:space="preserve">расчетная величина </t>
  </si>
  <si>
    <t>х</t>
  </si>
  <si>
    <t>Единовременное пособие по беременности и родам (из расчёта)</t>
  </si>
  <si>
    <t>расчетная величина</t>
  </si>
  <si>
    <t>приостановлено</t>
  </si>
  <si>
    <t xml:space="preserve">"…Ульяновской области" </t>
  </si>
  <si>
    <t>"Народный … РФ (РСФСР)"</t>
  </si>
  <si>
    <t>"Заслуженный … РФ (РСФСР)"</t>
  </si>
  <si>
    <t>Ежемесчная пенсия за выслугу лет</t>
  </si>
  <si>
    <t xml:space="preserve">Постановление Правительства Ульяновской области от 11.02.2008 № 57-П «О перевозке садоводов в Ульяновской области» </t>
  </si>
  <si>
    <t>Наименование нормативного акта</t>
  </si>
  <si>
    <t>Федеральный закон от 07.11.2011 № 306-ФЗ «О денежном довольствии военнослужащих и предоставлении им отдельных выплат»</t>
  </si>
  <si>
    <t xml:space="preserve">Ежемесячная денежная выплтата школьникам на питание в течение учеьного года </t>
  </si>
  <si>
    <t>Ежемесячная денежная выплапта на ребёнка, не посещающего детский сад</t>
  </si>
  <si>
    <t>Компенсация за проведённый совместный отдых</t>
  </si>
  <si>
    <t>45.</t>
  </si>
  <si>
    <t xml:space="preserve">в размере стоимости социального проездного билета </t>
  </si>
  <si>
    <t>Ежемесячная денежная выплтата школьникам в размере стоимости ЕСПБ</t>
  </si>
  <si>
    <t>отменен</t>
  </si>
  <si>
    <t>Закон Ульяновской области от 03.10.2014 № 147-ЗО "О правовом регулировании отдельных вопросов деятельности народных дружин"</t>
  </si>
  <si>
    <t xml:space="preserve">Ежегодная денежная выплата на оздоровление  </t>
  </si>
  <si>
    <t>Ежегодная денежная выплата за участие в дежурствах</t>
  </si>
  <si>
    <t xml:space="preserve">Единовременное пособие в случае гибели </t>
  </si>
  <si>
    <t>Ежемесячная компенсация на питание детей граждан, постоянно проживающих (работающих) на территории зоны проживания с правом на отселение, в детских дошкольных учреждениях, а также в случае, если ребенок с трехлетнего возраста не посещает детское дошкольное учреждение по медицинским показаниям (п.9 ч. 1 ст. 18)</t>
  </si>
  <si>
    <t>РАЗМЕРЫ ДЕНЕЖНЫХ ВЫПЛАТ, ПРЕДОСТАВЛЯЕМЫХ В КАЧЕСТВЕ МЕР СОЦИАЛЬНОЙ ПОДДЕРЖКИ 2005 - 2016 гг.</t>
  </si>
  <si>
    <t>Социальное пособие на погребение</t>
  </si>
  <si>
    <t>Единовременная денежная выплата при рождении детей в результате многоплодных родов</t>
  </si>
  <si>
    <t>Ежемесячная выпата на ребёнка до достижения 3-х лет</t>
  </si>
  <si>
    <t>от 0-1,5</t>
  </si>
  <si>
    <t>от 1,5-3</t>
  </si>
  <si>
    <t>Единовременная денежная выплата молодожёнам (выплата с 01.07.2018)</t>
  </si>
  <si>
    <t>22.</t>
  </si>
  <si>
    <t>Денежная выплата ко Дню Победы</t>
  </si>
  <si>
    <t>Закон Ульяновской области от 27.09.2016 № 137-ЗО «Об особенностях правового положения граждан, родившихся в период с 1 января 1932 года по 31 декабря 1945 года»</t>
  </si>
  <si>
    <t>Единовременное пособие в случае причинения вреда здоровья</t>
  </si>
  <si>
    <t>отменен с 01.01.2017</t>
  </si>
  <si>
    <r>
      <t xml:space="preserve">Ежемесячная компенсация на питание </t>
    </r>
    <r>
      <rPr>
        <i/>
        <sz val="11"/>
        <rFont val="Times New Roman"/>
        <family val="1"/>
      </rPr>
      <t>школьников</t>
    </r>
    <r>
      <rPr>
        <sz val="11"/>
        <rFont val="Times New Roman"/>
        <family val="1"/>
      </rPr>
      <t xml:space="preserve">, если они не посещают школу в период учебного процесса по медицинским показаниям (п.3, ч.1, ст.25) </t>
    </r>
  </si>
  <si>
    <r>
      <t xml:space="preserve">Ежемесячная компенсация на питание </t>
    </r>
    <r>
      <rPr>
        <i/>
        <sz val="11"/>
        <rFont val="Times New Roman"/>
        <family val="1"/>
      </rPr>
      <t>дошкольников</t>
    </r>
    <r>
      <rPr>
        <sz val="11"/>
        <rFont val="Times New Roman"/>
        <family val="1"/>
      </rPr>
      <t>, если они не посещают дошкольное учреждение по медицинским показаниям (п.3, ч.1, ст.25)</t>
    </r>
  </si>
  <si>
    <t>Закон Ульяновской области от 19.12.2007 № 225-ЗО «О социальной поддержке родителей и супругов  военнослужащих, прокурорских работников, сотрудников органов внутренних дел, Федеральной службы безопасности Российской Федерации,  органов уголовно-исполнительной системы Министерства юстиции Российской Федерации, погибших при исполнении обязанностей военной службы, служебных обязанностей или умерших вследствие ранения, контузии, заболеваний, увечья, полученных при исполнении обязанностей военной службы, служебных обязанностей»</t>
  </si>
  <si>
    <t>Закон Ульяновской области от 06.05.2006 № 51-ЗО «О социальной поддержке детей военнослужащих, прокурорских работников, сотрудников органов внутренних дел, Федеральной службы безопасности Российской Федерации,  органов уголовно-исполнительной системы Министерства юстиции Российской Федерации и органов Министерства Российской Федерации по делам гражданской обороны, чрезвычайным ситуациям и ликвидации последствий стихийных бедствий»</t>
  </si>
  <si>
    <t>Закон Ульяновской области от 05.04.2006 № 43-ЗО «О мерах государственной социальной поддержки отдельных категорий специалистов, работающих и проживающих в сельских населённых пунктах, рабочих посёлках и посёлках городского типа на территории Ульяновской области»</t>
  </si>
  <si>
    <t>Закон  Ульяновской области от 08.10.2008 № 150-ЗО «О материальном обеспечении вдовы Сычёва В.А. и Доронина Н.П.»</t>
  </si>
  <si>
    <t>12.   </t>
  </si>
  <si>
    <t>17.   </t>
  </si>
  <si>
    <t>18.   </t>
  </si>
  <si>
    <t>19.   </t>
  </si>
  <si>
    <t>20.   </t>
  </si>
  <si>
    <t>21.   </t>
  </si>
  <si>
    <t>23.   </t>
  </si>
  <si>
    <t>24.   </t>
  </si>
  <si>
    <t>25.   </t>
  </si>
  <si>
    <t>26.   </t>
  </si>
  <si>
    <t>27.   </t>
  </si>
  <si>
    <t>28.   </t>
  </si>
  <si>
    <t>29.   </t>
  </si>
  <si>
    <t>30.   </t>
  </si>
  <si>
    <t>31.   </t>
  </si>
  <si>
    <t>32.   </t>
  </si>
  <si>
    <t>33.   </t>
  </si>
  <si>
    <t>34.   </t>
  </si>
  <si>
    <t>35.   </t>
  </si>
  <si>
    <t>36.   </t>
  </si>
  <si>
    <t>37.   </t>
  </si>
  <si>
    <t>38.   </t>
  </si>
  <si>
    <t>39.   </t>
  </si>
  <si>
    <t>40.   </t>
  </si>
  <si>
    <t>41.   </t>
  </si>
  <si>
    <t>42.   </t>
  </si>
  <si>
    <t>43.   </t>
  </si>
  <si>
    <t xml:space="preserve">Закон Российской Федерации от 12.05.1991 №1244-1 «О социальной защите граждан, подвергшихся воздействию радиации вследствие катастрофы на Чернобыльской АЭС» / Федеральный закон от 26.11.1998 № 175-ФЗ «О социальной защите граждан РФ, подвергшихся воздействию радиации  вследствие аварии в 1957 году на ПО «МАЯК» и сбросов радиоактивных отходов в реку Теча» / Постановление Верховного Совета РФ от 27.12.1991 №2123-1 «О распространении действия Закона РСФСР «О социальной защите граждан, подвергшихся воздействию радиации  вследствие катастрофы на Чернобыльской АЭС» на граждан из подразделений особого риска»  </t>
  </si>
  <si>
    <t>44.   </t>
  </si>
  <si>
    <r>
      <t xml:space="preserve">Закон Ульяновской области от 29.09.2015 № 132-ЗО  «О мерах социальной поддержки отдельных категорий граждан в Ульяновской области» (с 01.01.2016)            </t>
    </r>
    <r>
      <rPr>
        <sz val="11"/>
        <color indexed="55"/>
        <rFont val="Times New Roman"/>
        <family val="1"/>
      </rPr>
      <t>Закон Ульяновской области от 30.11.2004 № 086-ЗО  «О мерах государственной социальной поддержки отдельных категорий граждан в Ульяновской области» (до 01.01.2016)</t>
    </r>
  </si>
  <si>
    <t>Единовременная социальная выплата на приобретение жилого помещения при рождении в результате многоплодных родов</t>
  </si>
  <si>
    <t xml:space="preserve">Единовременная денежная выплата на оплату приобретаемого жилого помещения или погашение ипотечного кредита (займа) </t>
  </si>
  <si>
    <t>не более          1 000 000,00</t>
  </si>
  <si>
    <t>4210,3 за 1 кв.м</t>
  </si>
  <si>
    <t>3200 за 1 кв.м</t>
  </si>
  <si>
    <t>3468 за 1 кв.м</t>
  </si>
  <si>
    <t>4144 за 1 кв.м</t>
  </si>
  <si>
    <t>4277,7 за 1 кв.м</t>
  </si>
  <si>
    <t>4624,2 за 1 кв.м</t>
  </si>
  <si>
    <t>4957,1 за 1 кв.м</t>
  </si>
  <si>
    <t>размер по МО</t>
  </si>
  <si>
    <t xml:space="preserve">Единовременное пособие в случае причинения вреда здоровью </t>
  </si>
  <si>
    <t>Федеральный закон от 20.07.2012  № 125-ФЗ «О донорстве крови и ее компонентов»</t>
  </si>
  <si>
    <t>Федеральный закон от 28.12.2017 № 418-ФЗ "О ежемесячных выплатах семьям, имеющим детей"</t>
  </si>
  <si>
    <t>Ежемесячная выплата в связи с рождением первого ребенка</t>
  </si>
  <si>
    <t xml:space="preserve">х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</si>
</sst>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р_."/>
  </numFmts>
  <fonts count="50">
    <font>
      <sz val="11"/>
      <color theme="1"/>
      <name val="Calibri"/>
      <family val="2"/>
    </font>
    <font>
      <sz val="11"/>
      <color indexed="8"/>
      <name val="Calibri"/>
      <family val="2"/>
    </font>
    <font>
      <sz val="9"/>
      <name val="Tahoma"/>
      <family val="2"/>
    </font>
    <font>
      <b/>
      <sz val="9"/>
      <name val="Tahoma"/>
      <family val="2"/>
    </font>
    <font>
      <sz val="11"/>
      <name val="Times New Roman"/>
      <family val="1"/>
    </font>
    <font>
      <b/>
      <sz val="11"/>
      <name val="Times New Roman"/>
      <family val="1"/>
    </font>
    <font>
      <i/>
      <sz val="11"/>
      <name val="Times New Roman"/>
      <family val="1"/>
    </font>
    <font>
      <sz val="11"/>
      <color indexed="55"/>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indexed="55"/>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tint="-0.24997000396251678"/>
      <name val="Times New Roman"/>
      <family val="1"/>
    </font>
    <font>
      <sz val="11"/>
      <color theme="0" tint="-0.24997000396251678"/>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5">
    <xf numFmtId="0" fontId="0" fillId="0" borderId="0" xfId="0" applyFont="1" applyAlignment="1">
      <alignment/>
    </xf>
    <xf numFmtId="4" fontId="4" fillId="33" borderId="10" xfId="0" applyNumberFormat="1" applyFont="1" applyFill="1" applyBorder="1" applyAlignment="1">
      <alignment vertical="top" wrapText="1"/>
    </xf>
    <xf numFmtId="0" fontId="4" fillId="33" borderId="10" xfId="0" applyFont="1" applyFill="1" applyBorder="1" applyAlignment="1">
      <alignment vertical="top" wrapText="1"/>
    </xf>
    <xf numFmtId="0" fontId="5" fillId="33" borderId="10" xfId="0" applyFont="1" applyFill="1" applyBorder="1" applyAlignment="1">
      <alignment horizontal="center" vertical="top" wrapText="1"/>
    </xf>
    <xf numFmtId="0" fontId="4" fillId="33" borderId="0" xfId="0" applyFont="1" applyFill="1" applyAlignment="1">
      <alignment vertical="top" wrapText="1"/>
    </xf>
    <xf numFmtId="4" fontId="4" fillId="33" borderId="0" xfId="0" applyNumberFormat="1" applyFont="1" applyFill="1" applyAlignment="1">
      <alignment vertical="top" wrapText="1"/>
    </xf>
    <xf numFmtId="176" fontId="4" fillId="33" borderId="10" xfId="0" applyNumberFormat="1" applyFont="1" applyFill="1" applyBorder="1" applyAlignment="1">
      <alignment vertical="top" wrapText="1"/>
    </xf>
    <xf numFmtId="4" fontId="4" fillId="33" borderId="10" xfId="0" applyNumberFormat="1" applyFont="1" applyFill="1" applyBorder="1" applyAlignment="1">
      <alignment horizontal="right" vertical="top" wrapText="1"/>
    </xf>
    <xf numFmtId="0" fontId="4" fillId="33" borderId="10" xfId="0" applyFont="1" applyFill="1" applyBorder="1" applyAlignment="1">
      <alignment horizontal="left" vertical="top" wrapText="1"/>
    </xf>
    <xf numFmtId="43" fontId="4" fillId="33" borderId="10" xfId="0" applyNumberFormat="1" applyFont="1" applyFill="1" applyBorder="1" applyAlignment="1">
      <alignment horizontal="right" vertical="top" wrapText="1"/>
    </xf>
    <xf numFmtId="0" fontId="5" fillId="33" borderId="11"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0" xfId="0" applyFont="1" applyFill="1" applyBorder="1" applyAlignment="1">
      <alignment horizontal="right" vertical="top" wrapText="1"/>
    </xf>
    <xf numFmtId="0" fontId="4" fillId="33" borderId="10" xfId="0" applyFont="1" applyFill="1" applyBorder="1" applyAlignment="1">
      <alignment vertical="top" wrapText="1"/>
    </xf>
    <xf numFmtId="0" fontId="5" fillId="33" borderId="10" xfId="0" applyFont="1" applyFill="1" applyBorder="1" applyAlignment="1">
      <alignment horizontal="center" vertical="top" wrapText="1"/>
    </xf>
    <xf numFmtId="176" fontId="4" fillId="33" borderId="10" xfId="0" applyNumberFormat="1" applyFont="1" applyFill="1" applyBorder="1" applyAlignment="1">
      <alignment vertical="top" wrapText="1"/>
    </xf>
    <xf numFmtId="4" fontId="4" fillId="33" borderId="10" xfId="0" applyNumberFormat="1" applyFont="1" applyFill="1" applyBorder="1" applyAlignment="1">
      <alignment vertical="top" wrapText="1"/>
    </xf>
    <xf numFmtId="4" fontId="4" fillId="33" borderId="10" xfId="0" applyNumberFormat="1" applyFont="1" applyFill="1" applyBorder="1" applyAlignment="1">
      <alignment vertical="top" wrapText="1"/>
    </xf>
    <xf numFmtId="0" fontId="4" fillId="33" borderId="10" xfId="0" applyFont="1" applyFill="1" applyBorder="1" applyAlignment="1">
      <alignment vertical="top" wrapText="1"/>
    </xf>
    <xf numFmtId="0" fontId="5" fillId="33" borderId="10" xfId="0" applyFont="1" applyFill="1" applyBorder="1" applyAlignment="1">
      <alignment vertical="top" wrapText="1"/>
    </xf>
    <xf numFmtId="0" fontId="47" fillId="33" borderId="10" xfId="0" applyFont="1" applyFill="1" applyBorder="1" applyAlignment="1">
      <alignment vertical="top"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right" vertical="top" wrapText="1"/>
    </xf>
    <xf numFmtId="0" fontId="5" fillId="33" borderId="10" xfId="0" applyNumberFormat="1" applyFont="1" applyFill="1" applyBorder="1" applyAlignment="1">
      <alignment horizontal="right" vertical="top" wrapText="1"/>
    </xf>
    <xf numFmtId="4" fontId="47" fillId="33" borderId="10" xfId="0" applyNumberFormat="1" applyFont="1" applyFill="1" applyBorder="1" applyAlignment="1">
      <alignment horizontal="right" vertical="top" wrapText="1"/>
    </xf>
    <xf numFmtId="4" fontId="47" fillId="33" borderId="10" xfId="0" applyNumberFormat="1" applyFont="1" applyFill="1" applyBorder="1" applyAlignment="1">
      <alignment vertical="top" wrapText="1"/>
    </xf>
    <xf numFmtId="176" fontId="47" fillId="33" borderId="10" xfId="0" applyNumberFormat="1" applyFont="1" applyFill="1" applyBorder="1" applyAlignment="1">
      <alignment vertical="top" wrapText="1"/>
    </xf>
    <xf numFmtId="2" fontId="47" fillId="33" borderId="10" xfId="0" applyNumberFormat="1" applyFont="1" applyFill="1" applyBorder="1" applyAlignment="1">
      <alignment vertical="top" wrapText="1"/>
    </xf>
    <xf numFmtId="4" fontId="4" fillId="33" borderId="10" xfId="0" applyNumberFormat="1" applyFont="1" applyFill="1" applyBorder="1" applyAlignment="1">
      <alignment vertical="top" wrapText="1"/>
    </xf>
    <xf numFmtId="176" fontId="4" fillId="33" borderId="10" xfId="0" applyNumberFormat="1" applyFont="1" applyFill="1" applyBorder="1" applyAlignment="1">
      <alignment vertical="top" wrapText="1"/>
    </xf>
    <xf numFmtId="4" fontId="4" fillId="33" borderId="12" xfId="0" applyNumberFormat="1" applyFont="1" applyFill="1" applyBorder="1" applyAlignment="1">
      <alignment vertical="top" wrapText="1"/>
    </xf>
    <xf numFmtId="176" fontId="4" fillId="33" borderId="10" xfId="0" applyNumberFormat="1" applyFont="1" applyFill="1" applyBorder="1" applyAlignment="1">
      <alignment vertical="top" wrapText="1"/>
    </xf>
    <xf numFmtId="4" fontId="4" fillId="33" borderId="10" xfId="0" applyNumberFormat="1" applyFont="1" applyFill="1" applyBorder="1" applyAlignment="1">
      <alignment vertical="top" wrapText="1"/>
    </xf>
    <xf numFmtId="4" fontId="4" fillId="33" borderId="11" xfId="0" applyNumberFormat="1" applyFont="1" applyFill="1" applyBorder="1" applyAlignment="1">
      <alignment vertical="top" wrapText="1"/>
    </xf>
    <xf numFmtId="0" fontId="4" fillId="33" borderId="13" xfId="0" applyFont="1" applyFill="1" applyBorder="1" applyAlignment="1">
      <alignment vertical="top" wrapText="1"/>
    </xf>
    <xf numFmtId="4" fontId="4" fillId="33" borderId="10" xfId="0" applyNumberFormat="1" applyFont="1" applyFill="1" applyBorder="1" applyAlignment="1">
      <alignment vertical="top" wrapText="1"/>
    </xf>
    <xf numFmtId="0" fontId="27" fillId="33" borderId="10" xfId="0" applyFont="1" applyFill="1" applyBorder="1" applyAlignment="1">
      <alignment vertical="top" wrapText="1"/>
    </xf>
    <xf numFmtId="4" fontId="4" fillId="33" borderId="10" xfId="0" applyNumberFormat="1" applyFont="1" applyFill="1" applyBorder="1" applyAlignment="1">
      <alignment vertical="top" wrapText="1"/>
    </xf>
    <xf numFmtId="4" fontId="8" fillId="33" borderId="10" xfId="0" applyNumberFormat="1" applyFont="1" applyFill="1" applyBorder="1" applyAlignment="1">
      <alignment vertical="top" wrapText="1"/>
    </xf>
    <xf numFmtId="4" fontId="4" fillId="33" borderId="10" xfId="0" applyNumberFormat="1" applyFont="1" applyFill="1" applyBorder="1" applyAlignment="1">
      <alignment vertical="top" wrapText="1"/>
    </xf>
    <xf numFmtId="0" fontId="4" fillId="33" borderId="10" xfId="0" applyFont="1" applyFill="1" applyBorder="1" applyAlignment="1">
      <alignment vertical="top" wrapText="1"/>
    </xf>
    <xf numFmtId="0" fontId="47" fillId="33" borderId="10" xfId="0" applyFont="1" applyFill="1" applyBorder="1" applyAlignment="1">
      <alignment vertical="top" wrapText="1"/>
    </xf>
    <xf numFmtId="4" fontId="4" fillId="33" borderId="10" xfId="0" applyNumberFormat="1" applyFont="1" applyFill="1" applyBorder="1" applyAlignment="1">
      <alignment vertical="top" wrapText="1"/>
    </xf>
    <xf numFmtId="4" fontId="4" fillId="33" borderId="10" xfId="0" applyNumberFormat="1" applyFont="1" applyFill="1" applyBorder="1" applyAlignment="1">
      <alignment horizontal="center" vertical="top" wrapText="1"/>
    </xf>
    <xf numFmtId="4" fontId="4" fillId="33" borderId="10" xfId="0" applyNumberFormat="1" applyFont="1" applyFill="1" applyBorder="1" applyAlignment="1">
      <alignment vertical="top" wrapText="1"/>
    </xf>
    <xf numFmtId="0" fontId="5" fillId="33" borderId="10" xfId="0" applyFont="1" applyFill="1" applyBorder="1" applyAlignment="1">
      <alignment horizontal="center" vertical="top" wrapText="1"/>
    </xf>
    <xf numFmtId="0" fontId="4" fillId="33" borderId="10" xfId="0" applyFont="1" applyFill="1" applyBorder="1" applyAlignment="1">
      <alignment horizontal="left" vertical="top" wrapText="1"/>
    </xf>
    <xf numFmtId="176" fontId="4" fillId="33" borderId="10" xfId="0" applyNumberFormat="1" applyFont="1" applyFill="1" applyBorder="1" applyAlignment="1">
      <alignment horizontal="right" vertical="top" wrapText="1"/>
    </xf>
    <xf numFmtId="0" fontId="5" fillId="33" borderId="11" xfId="0" applyFont="1" applyFill="1" applyBorder="1" applyAlignment="1">
      <alignment horizontal="center" vertical="top" wrapText="1"/>
    </xf>
    <xf numFmtId="0" fontId="5" fillId="33" borderId="13" xfId="0" applyFont="1" applyFill="1" applyBorder="1" applyAlignment="1">
      <alignment horizontal="center" vertical="top" wrapText="1"/>
    </xf>
    <xf numFmtId="0" fontId="4" fillId="33" borderId="13" xfId="0" applyFont="1"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7" fillId="33" borderId="13" xfId="0" applyFont="1" applyFill="1" applyBorder="1" applyAlignment="1">
      <alignment vertical="top" wrapText="1"/>
    </xf>
    <xf numFmtId="4" fontId="4" fillId="33" borderId="11" xfId="0" applyNumberFormat="1" applyFont="1" applyFill="1" applyBorder="1" applyAlignment="1">
      <alignment vertical="top" wrapText="1"/>
    </xf>
    <xf numFmtId="4" fontId="4" fillId="33" borderId="13" xfId="0" applyNumberFormat="1" applyFont="1" applyFill="1" applyBorder="1" applyAlignment="1">
      <alignment vertical="top" wrapText="1"/>
    </xf>
    <xf numFmtId="4" fontId="47" fillId="33" borderId="15" xfId="0" applyNumberFormat="1" applyFont="1" applyFill="1" applyBorder="1" applyAlignment="1">
      <alignment vertical="top" wrapText="1"/>
    </xf>
    <xf numFmtId="0" fontId="0" fillId="0" borderId="16" xfId="0" applyBorder="1" applyAlignment="1">
      <alignment vertical="top" wrapText="1"/>
    </xf>
    <xf numFmtId="4" fontId="48" fillId="33" borderId="17" xfId="0" applyNumberFormat="1" applyFont="1" applyFill="1" applyBorder="1" applyAlignment="1">
      <alignment vertical="top" wrapText="1"/>
    </xf>
    <xf numFmtId="0" fontId="0" fillId="0" borderId="18" xfId="0" applyBorder="1" applyAlignment="1">
      <alignment vertical="top" wrapText="1"/>
    </xf>
    <xf numFmtId="4" fontId="4" fillId="33" borderId="12" xfId="0" applyNumberFormat="1" applyFont="1" applyFill="1" applyBorder="1" applyAlignment="1">
      <alignment vertical="top"/>
    </xf>
    <xf numFmtId="0" fontId="0" fillId="0" borderId="19" xfId="0" applyBorder="1" applyAlignment="1">
      <alignment vertical="top"/>
    </xf>
    <xf numFmtId="4" fontId="4" fillId="33" borderId="12" xfId="0" applyNumberFormat="1" applyFont="1" applyFill="1" applyBorder="1" applyAlignment="1">
      <alignment vertical="top" wrapText="1"/>
    </xf>
    <xf numFmtId="0" fontId="0" fillId="0" borderId="19" xfId="0" applyBorder="1" applyAlignment="1">
      <alignment vertical="top" wrapText="1"/>
    </xf>
    <xf numFmtId="0" fontId="27" fillId="33" borderId="14" xfId="0" applyFont="1" applyFill="1" applyBorder="1" applyAlignment="1">
      <alignment vertical="top" wrapText="1"/>
    </xf>
    <xf numFmtId="0" fontId="4" fillId="33" borderId="10" xfId="0" applyFont="1" applyFill="1" applyBorder="1" applyAlignment="1">
      <alignment vertical="top" wrapText="1"/>
    </xf>
    <xf numFmtId="0" fontId="5" fillId="33" borderId="10" xfId="0" applyFont="1" applyFill="1" applyBorder="1" applyAlignment="1">
      <alignment horizontal="center" vertical="top" wrapText="1"/>
    </xf>
    <xf numFmtId="0" fontId="27" fillId="33" borderId="20" xfId="0" applyFont="1" applyFill="1" applyBorder="1" applyAlignment="1">
      <alignment vertical="top" wrapText="1"/>
    </xf>
    <xf numFmtId="0" fontId="27" fillId="33" borderId="19" xfId="0" applyFont="1" applyFill="1" applyBorder="1" applyAlignment="1">
      <alignment vertical="top" wrapText="1"/>
    </xf>
    <xf numFmtId="0" fontId="4" fillId="33" borderId="13" xfId="0" applyFont="1" applyFill="1" applyBorder="1" applyAlignment="1">
      <alignment horizontal="center" vertical="top" wrapText="1"/>
    </xf>
    <xf numFmtId="0" fontId="47" fillId="33" borderId="11" xfId="0" applyFont="1" applyFill="1" applyBorder="1" applyAlignment="1">
      <alignment vertical="top" wrapText="1"/>
    </xf>
    <xf numFmtId="0" fontId="48" fillId="33" borderId="13" xfId="0" applyFont="1" applyFill="1" applyBorder="1" applyAlignment="1">
      <alignment vertical="top" wrapText="1"/>
    </xf>
    <xf numFmtId="0" fontId="48" fillId="33" borderId="14" xfId="0" applyFont="1" applyFill="1" applyBorder="1" applyAlignment="1">
      <alignment vertical="top" wrapText="1"/>
    </xf>
    <xf numFmtId="4" fontId="4" fillId="33" borderId="10" xfId="0" applyNumberFormat="1" applyFont="1" applyFill="1" applyBorder="1" applyAlignment="1">
      <alignment vertical="top" wrapText="1"/>
    </xf>
    <xf numFmtId="4" fontId="4" fillId="33" borderId="19" xfId="0" applyNumberFormat="1" applyFont="1" applyFill="1" applyBorder="1" applyAlignment="1">
      <alignment vertical="top" wrapText="1"/>
    </xf>
    <xf numFmtId="4" fontId="47" fillId="33" borderId="11" xfId="0" applyNumberFormat="1" applyFont="1" applyFill="1" applyBorder="1" applyAlignment="1">
      <alignment horizontal="left" vertical="top" wrapText="1"/>
    </xf>
    <xf numFmtId="0" fontId="48" fillId="33" borderId="13" xfId="0" applyFont="1" applyFill="1" applyBorder="1" applyAlignment="1">
      <alignment horizontal="left" vertical="top" wrapText="1"/>
    </xf>
    <xf numFmtId="4" fontId="4" fillId="33" borderId="15" xfId="0" applyNumberFormat="1" applyFont="1" applyFill="1" applyBorder="1" applyAlignment="1">
      <alignment vertical="top"/>
    </xf>
    <xf numFmtId="0" fontId="4" fillId="33" borderId="21" xfId="0" applyFont="1" applyFill="1" applyBorder="1" applyAlignment="1">
      <alignment vertical="top"/>
    </xf>
    <xf numFmtId="0" fontId="27" fillId="33" borderId="21" xfId="0" applyFont="1" applyFill="1" applyBorder="1" applyAlignment="1">
      <alignment vertical="top"/>
    </xf>
    <xf numFmtId="0" fontId="0" fillId="0" borderId="16" xfId="0" applyBorder="1" applyAlignment="1">
      <alignment vertical="top"/>
    </xf>
    <xf numFmtId="0" fontId="4" fillId="33" borderId="17" xfId="0" applyFont="1" applyFill="1" applyBorder="1" applyAlignment="1">
      <alignment vertical="top"/>
    </xf>
    <xf numFmtId="0" fontId="4" fillId="33" borderId="22" xfId="0" applyFont="1" applyFill="1" applyBorder="1" applyAlignment="1">
      <alignment vertical="top"/>
    </xf>
    <xf numFmtId="0" fontId="27" fillId="33" borderId="22" xfId="0" applyFont="1" applyFill="1" applyBorder="1" applyAlignment="1">
      <alignment vertical="top"/>
    </xf>
    <xf numFmtId="0" fontId="0" fillId="0" borderId="18" xfId="0" applyBorder="1" applyAlignment="1">
      <alignment vertical="top"/>
    </xf>
    <xf numFmtId="0" fontId="4" fillId="33" borderId="23" xfId="0" applyFont="1" applyFill="1" applyBorder="1" applyAlignment="1">
      <alignment vertical="top"/>
    </xf>
    <xf numFmtId="0" fontId="4" fillId="33" borderId="0" xfId="0" applyFont="1" applyFill="1" applyBorder="1" applyAlignment="1">
      <alignment vertical="top"/>
    </xf>
    <xf numFmtId="0" fontId="27" fillId="33" borderId="0" xfId="0" applyFont="1" applyFill="1" applyBorder="1" applyAlignment="1">
      <alignment vertical="top"/>
    </xf>
    <xf numFmtId="0" fontId="0" fillId="0" borderId="24" xfId="0" applyBorder="1" applyAlignment="1">
      <alignment vertical="top"/>
    </xf>
    <xf numFmtId="0" fontId="0" fillId="0" borderId="20" xfId="0" applyBorder="1" applyAlignment="1">
      <alignment vertical="top" wrapText="1"/>
    </xf>
    <xf numFmtId="0" fontId="47" fillId="33" borderId="10" xfId="0" applyFont="1" applyFill="1" applyBorder="1" applyAlignment="1">
      <alignment vertical="top" wrapText="1"/>
    </xf>
    <xf numFmtId="0" fontId="4" fillId="33" borderId="11" xfId="0" applyFont="1" applyFill="1" applyBorder="1" applyAlignment="1">
      <alignment vertical="top" wrapText="1"/>
    </xf>
    <xf numFmtId="0" fontId="4" fillId="33" borderId="14" xfId="0" applyFont="1" applyFill="1" applyBorder="1" applyAlignment="1">
      <alignment vertical="top" wrapText="1"/>
    </xf>
    <xf numFmtId="0" fontId="5" fillId="33" borderId="0" xfId="0" applyFont="1" applyFill="1" applyAlignment="1">
      <alignment horizontal="center" vertical="top"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27" fillId="33" borderId="13" xfId="0" applyFont="1" applyFill="1" applyBorder="1" applyAlignment="1">
      <alignment wrapText="1"/>
    </xf>
    <xf numFmtId="0" fontId="27" fillId="33" borderId="14" xfId="0" applyFont="1" applyFill="1" applyBorder="1" applyAlignment="1">
      <alignment wrapText="1"/>
    </xf>
    <xf numFmtId="0" fontId="5" fillId="33" borderId="10" xfId="0" applyFont="1" applyFill="1" applyBorder="1" applyAlignment="1">
      <alignment vertical="top" wrapText="1"/>
    </xf>
    <xf numFmtId="0" fontId="4" fillId="33" borderId="10" xfId="0" applyFont="1" applyFill="1" applyBorder="1" applyAlignment="1">
      <alignment horizontal="center" vertical="top" wrapText="1"/>
    </xf>
    <xf numFmtId="176" fontId="4" fillId="33" borderId="10" xfId="0" applyNumberFormat="1" applyFont="1" applyFill="1" applyBorder="1" applyAlignment="1">
      <alignment vertical="top" wrapText="1"/>
    </xf>
    <xf numFmtId="0" fontId="5" fillId="33" borderId="12" xfId="0" applyFont="1" applyFill="1" applyBorder="1" applyAlignment="1">
      <alignment horizontal="center" vertical="top" wrapText="1"/>
    </xf>
    <xf numFmtId="0" fontId="5" fillId="33" borderId="20" xfId="0" applyFont="1" applyFill="1" applyBorder="1" applyAlignment="1">
      <alignment horizontal="center" vertical="top" wrapText="1"/>
    </xf>
    <xf numFmtId="0" fontId="27" fillId="33" borderId="19" xfId="0" applyFont="1" applyFill="1" applyBorder="1" applyAlignment="1">
      <alignment horizontal="center" vertical="top" wrapText="1"/>
    </xf>
    <xf numFmtId="0" fontId="4" fillId="33" borderId="12" xfId="0" applyFont="1" applyFill="1" applyBorder="1" applyAlignment="1">
      <alignment vertical="top" wrapText="1"/>
    </xf>
    <xf numFmtId="0" fontId="4" fillId="33" borderId="10" xfId="0" applyFont="1" applyFill="1" applyBorder="1" applyAlignment="1">
      <alignment horizontal="left" vertical="top" wrapText="1"/>
    </xf>
    <xf numFmtId="0" fontId="5" fillId="33" borderId="11" xfId="0" applyFont="1" applyFill="1" applyBorder="1" applyAlignment="1">
      <alignment horizontal="left" vertical="top" wrapText="1"/>
    </xf>
    <xf numFmtId="0" fontId="37" fillId="0" borderId="13" xfId="0" applyFont="1" applyBorder="1" applyAlignment="1">
      <alignment horizontal="left" vertical="top" wrapText="1"/>
    </xf>
    <xf numFmtId="0" fontId="37" fillId="0" borderId="14" xfId="0" applyFont="1" applyBorder="1" applyAlignment="1">
      <alignment horizontal="left" vertical="top" wrapText="1"/>
    </xf>
    <xf numFmtId="0" fontId="4" fillId="33" borderId="15" xfId="0" applyFont="1" applyFill="1" applyBorder="1" applyAlignment="1">
      <alignment vertical="top" wrapText="1"/>
    </xf>
    <xf numFmtId="0" fontId="27" fillId="33" borderId="21" xfId="0" applyFont="1" applyFill="1" applyBorder="1" applyAlignment="1">
      <alignment vertical="top" wrapText="1"/>
    </xf>
    <xf numFmtId="0" fontId="27" fillId="33" borderId="17" xfId="0" applyFont="1" applyFill="1" applyBorder="1" applyAlignment="1">
      <alignment vertical="top" wrapText="1"/>
    </xf>
    <xf numFmtId="0" fontId="27" fillId="33" borderId="22" xfId="0" applyFont="1" applyFill="1" applyBorder="1" applyAlignment="1">
      <alignment vertical="top" wrapText="1"/>
    </xf>
    <xf numFmtId="0" fontId="27" fillId="33"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95"/>
  <sheetViews>
    <sheetView tabSelected="1" zoomScale="70" zoomScaleNormal="70" zoomScaleSheetLayoutView="80" zoomScalePageLayoutView="64" workbookViewId="0" topLeftCell="A1">
      <pane xSplit="9" ySplit="4" topLeftCell="J185" activePane="bottomRight" state="frozen"/>
      <selection pane="topLeft" activeCell="A1" sqref="A1"/>
      <selection pane="topRight" activeCell="J1" sqref="J1"/>
      <selection pane="bottomLeft" activeCell="A6" sqref="A6"/>
      <selection pane="bottomRight" activeCell="L100" sqref="L100:S100"/>
    </sheetView>
  </sheetViews>
  <sheetFormatPr defaultColWidth="5.140625" defaultRowHeight="15"/>
  <cols>
    <col min="1" max="1" width="5.140625" style="4" customWidth="1"/>
    <col min="2" max="2" width="43.7109375" style="4" customWidth="1"/>
    <col min="3" max="3" width="19.7109375" style="4" customWidth="1"/>
    <col min="4" max="6" width="5.140625" style="4" customWidth="1"/>
    <col min="7" max="7" width="3.28125" style="4" customWidth="1"/>
    <col min="8" max="8" width="8.00390625" style="4" customWidth="1"/>
    <col min="9" max="9" width="16.28125" style="4" customWidth="1"/>
    <col min="10" max="10" width="11.28125" style="4" customWidth="1"/>
    <col min="11" max="11" width="11.421875" style="4" customWidth="1"/>
    <col min="12" max="12" width="11.7109375" style="4" customWidth="1"/>
    <col min="13" max="13" width="11.57421875" style="4" customWidth="1"/>
    <col min="14" max="14" width="11.8515625" style="4" customWidth="1"/>
    <col min="15" max="16" width="12.28125" style="4" customWidth="1"/>
    <col min="17" max="17" width="12.140625" style="4" customWidth="1"/>
    <col min="18" max="20" width="12.28125" style="4" customWidth="1"/>
    <col min="21" max="21" width="12.7109375" style="4" customWidth="1"/>
    <col min="22" max="22" width="13.00390625" style="5" customWidth="1"/>
    <col min="23" max="23" width="12.7109375" style="4" customWidth="1"/>
    <col min="24" max="16384" width="5.140625" style="4" customWidth="1"/>
  </cols>
  <sheetData>
    <row r="1" spans="2:18" ht="15">
      <c r="B1" s="93" t="s">
        <v>225</v>
      </c>
      <c r="C1" s="93"/>
      <c r="D1" s="93"/>
      <c r="E1" s="93"/>
      <c r="F1" s="93"/>
      <c r="G1" s="93"/>
      <c r="H1" s="93"/>
      <c r="I1" s="93"/>
      <c r="J1" s="93"/>
      <c r="K1" s="93"/>
      <c r="L1" s="93"/>
      <c r="M1" s="93"/>
      <c r="N1" s="93"/>
      <c r="O1" s="93"/>
      <c r="P1" s="93"/>
      <c r="Q1" s="93"/>
      <c r="R1" s="93"/>
    </row>
    <row r="2" ht="15"/>
    <row r="3" spans="1:23" ht="15">
      <c r="A3" s="14" t="s">
        <v>0</v>
      </c>
      <c r="B3" s="21" t="s">
        <v>211</v>
      </c>
      <c r="C3" s="107" t="s">
        <v>1</v>
      </c>
      <c r="D3" s="108"/>
      <c r="E3" s="108"/>
      <c r="F3" s="108"/>
      <c r="G3" s="108"/>
      <c r="H3" s="108"/>
      <c r="I3" s="109"/>
      <c r="J3" s="22">
        <v>2005</v>
      </c>
      <c r="K3" s="22">
        <v>2006</v>
      </c>
      <c r="L3" s="22">
        <v>2007</v>
      </c>
      <c r="M3" s="22">
        <v>2008</v>
      </c>
      <c r="N3" s="22">
        <v>2009</v>
      </c>
      <c r="O3" s="22">
        <v>2010</v>
      </c>
      <c r="P3" s="22">
        <v>2011</v>
      </c>
      <c r="Q3" s="22">
        <v>2012</v>
      </c>
      <c r="R3" s="22">
        <v>2013</v>
      </c>
      <c r="S3" s="22">
        <v>2014</v>
      </c>
      <c r="T3" s="22">
        <v>2015</v>
      </c>
      <c r="U3" s="22">
        <v>2016</v>
      </c>
      <c r="V3" s="23">
        <v>2017</v>
      </c>
      <c r="W3" s="19">
        <v>2018</v>
      </c>
    </row>
    <row r="4" spans="1:23" ht="15">
      <c r="A4" s="3"/>
      <c r="B4" s="48" t="s">
        <v>2</v>
      </c>
      <c r="C4" s="69"/>
      <c r="D4" s="69"/>
      <c r="E4" s="69"/>
      <c r="F4" s="69"/>
      <c r="G4" s="69"/>
      <c r="H4" s="69"/>
      <c r="I4" s="69"/>
      <c r="J4" s="69"/>
      <c r="K4" s="69"/>
      <c r="L4" s="69"/>
      <c r="M4" s="69"/>
      <c r="N4" s="69"/>
      <c r="O4" s="69"/>
      <c r="P4" s="69"/>
      <c r="Q4" s="69"/>
      <c r="R4" s="69"/>
      <c r="S4" s="50"/>
      <c r="T4" s="50"/>
      <c r="U4" s="92"/>
      <c r="V4" s="1"/>
      <c r="W4" s="18"/>
    </row>
    <row r="5" spans="1:23" ht="15">
      <c r="A5" s="66">
        <v>1</v>
      </c>
      <c r="B5" s="106" t="s">
        <v>3</v>
      </c>
      <c r="C5" s="65" t="s">
        <v>203</v>
      </c>
      <c r="D5" s="65"/>
      <c r="E5" s="65"/>
      <c r="F5" s="65"/>
      <c r="G5" s="65"/>
      <c r="H5" s="65"/>
      <c r="I5" s="65"/>
      <c r="J5" s="1">
        <v>300</v>
      </c>
      <c r="K5" s="1">
        <v>300</v>
      </c>
      <c r="L5" s="1">
        <v>300</v>
      </c>
      <c r="M5" s="1">
        <v>331.52</v>
      </c>
      <c r="N5" s="1">
        <v>374.62</v>
      </c>
      <c r="O5" s="1">
        <v>412.08</v>
      </c>
      <c r="P5" s="1">
        <v>438.87</v>
      </c>
      <c r="Q5" s="1">
        <v>465.2</v>
      </c>
      <c r="R5" s="1">
        <v>490.79</v>
      </c>
      <c r="S5" s="29">
        <v>515.33</v>
      </c>
      <c r="T5" s="28">
        <v>515.33</v>
      </c>
      <c r="U5" s="28">
        <v>581.73</v>
      </c>
      <c r="V5" s="28">
        <v>613.14</v>
      </c>
      <c r="W5" s="39">
        <f>V5*2.5%+V5</f>
        <v>628.4685</v>
      </c>
    </row>
    <row r="6" spans="1:23" ht="15">
      <c r="A6" s="66"/>
      <c r="B6" s="106"/>
      <c r="C6" s="65" t="s">
        <v>4</v>
      </c>
      <c r="D6" s="65"/>
      <c r="E6" s="65"/>
      <c r="F6" s="65"/>
      <c r="G6" s="65"/>
      <c r="H6" s="65"/>
      <c r="I6" s="65"/>
      <c r="J6" s="1">
        <v>300</v>
      </c>
      <c r="K6" s="1">
        <v>300</v>
      </c>
      <c r="L6" s="1">
        <v>300</v>
      </c>
      <c r="M6" s="1">
        <v>331.52</v>
      </c>
      <c r="N6" s="1">
        <v>374.62</v>
      </c>
      <c r="O6" s="1">
        <v>412.08</v>
      </c>
      <c r="P6" s="1">
        <v>438.87</v>
      </c>
      <c r="Q6" s="1">
        <v>465.2</v>
      </c>
      <c r="R6" s="1">
        <v>490.79</v>
      </c>
      <c r="S6" s="6">
        <v>515.33</v>
      </c>
      <c r="T6" s="1">
        <v>515.33</v>
      </c>
      <c r="U6" s="1">
        <v>581.73</v>
      </c>
      <c r="V6" s="1">
        <v>613.14</v>
      </c>
      <c r="W6" s="39">
        <f aca="true" t="shared" si="0" ref="W6:W11">V6*2.5%+V6</f>
        <v>628.4685</v>
      </c>
    </row>
    <row r="7" spans="1:23" ht="15">
      <c r="A7" s="66"/>
      <c r="B7" s="106"/>
      <c r="C7" s="65" t="s">
        <v>5</v>
      </c>
      <c r="D7" s="65"/>
      <c r="E7" s="65"/>
      <c r="F7" s="65"/>
      <c r="G7" s="65"/>
      <c r="H7" s="65"/>
      <c r="I7" s="65"/>
      <c r="J7" s="1">
        <v>6000</v>
      </c>
      <c r="K7" s="1">
        <v>8000</v>
      </c>
      <c r="L7" s="1">
        <v>8000</v>
      </c>
      <c r="M7" s="1">
        <v>8840.58</v>
      </c>
      <c r="N7" s="1">
        <v>9989.86</v>
      </c>
      <c r="O7" s="1">
        <v>10988.85</v>
      </c>
      <c r="P7" s="1">
        <v>11703.13</v>
      </c>
      <c r="Q7" s="1">
        <v>12405.32</v>
      </c>
      <c r="R7" s="1">
        <v>13087.61</v>
      </c>
      <c r="S7" s="6">
        <v>13841.99</v>
      </c>
      <c r="T7" s="1">
        <v>14497.79</v>
      </c>
      <c r="U7" s="1">
        <v>15512.64</v>
      </c>
      <c r="V7" s="1">
        <v>16350.32</v>
      </c>
      <c r="W7" s="39">
        <f t="shared" si="0"/>
        <v>16759.078</v>
      </c>
    </row>
    <row r="8" spans="1:23" ht="30">
      <c r="A8" s="66"/>
      <c r="B8" s="106"/>
      <c r="C8" s="65" t="s">
        <v>6</v>
      </c>
      <c r="D8" s="65"/>
      <c r="E8" s="65"/>
      <c r="F8" s="65"/>
      <c r="G8" s="65"/>
      <c r="H8" s="65"/>
      <c r="I8" s="2" t="s">
        <v>199</v>
      </c>
      <c r="J8" s="73" t="s">
        <v>201</v>
      </c>
      <c r="K8" s="73"/>
      <c r="L8" s="1">
        <v>1500</v>
      </c>
      <c r="M8" s="1">
        <v>1657.61</v>
      </c>
      <c r="N8" s="1">
        <v>1873.1</v>
      </c>
      <c r="O8" s="1">
        <v>2060.41</v>
      </c>
      <c r="P8" s="1">
        <v>2194.34</v>
      </c>
      <c r="Q8" s="1">
        <v>2326</v>
      </c>
      <c r="R8" s="1">
        <v>2453.93</v>
      </c>
      <c r="S8" s="6">
        <v>2576.63</v>
      </c>
      <c r="T8" s="1">
        <v>2718.34</v>
      </c>
      <c r="U8" s="1">
        <v>2908.62</v>
      </c>
      <c r="V8" s="1">
        <v>3065.69</v>
      </c>
      <c r="W8" s="39">
        <f t="shared" si="0"/>
        <v>3142.33225</v>
      </c>
    </row>
    <row r="9" spans="1:23" ht="30">
      <c r="A9" s="66"/>
      <c r="B9" s="106"/>
      <c r="C9" s="65"/>
      <c r="D9" s="65"/>
      <c r="E9" s="65"/>
      <c r="F9" s="65"/>
      <c r="G9" s="65"/>
      <c r="H9" s="65"/>
      <c r="I9" s="2" t="s">
        <v>200</v>
      </c>
      <c r="J9" s="73"/>
      <c r="K9" s="73"/>
      <c r="L9" s="1">
        <v>3000</v>
      </c>
      <c r="M9" s="1">
        <v>3315.22</v>
      </c>
      <c r="N9" s="1">
        <v>3746.2</v>
      </c>
      <c r="O9" s="1">
        <v>4120.82</v>
      </c>
      <c r="P9" s="1">
        <v>4388.67</v>
      </c>
      <c r="Q9" s="1">
        <v>4651.99</v>
      </c>
      <c r="R9" s="1">
        <v>4907.85</v>
      </c>
      <c r="S9" s="6">
        <v>5153.24</v>
      </c>
      <c r="T9" s="1">
        <v>5436.66</v>
      </c>
      <c r="U9" s="1">
        <v>5817.23</v>
      </c>
      <c r="V9" s="1">
        <v>6131.36</v>
      </c>
      <c r="W9" s="39">
        <f t="shared" si="0"/>
        <v>6284.643999999999</v>
      </c>
    </row>
    <row r="10" spans="1:23" ht="15">
      <c r="A10" s="66"/>
      <c r="B10" s="106"/>
      <c r="C10" s="65" t="s">
        <v>7</v>
      </c>
      <c r="D10" s="65"/>
      <c r="E10" s="65"/>
      <c r="F10" s="65"/>
      <c r="G10" s="65"/>
      <c r="H10" s="65"/>
      <c r="I10" s="65"/>
      <c r="J10" s="7" t="s">
        <v>202</v>
      </c>
      <c r="K10" s="7" t="s">
        <v>202</v>
      </c>
      <c r="L10" s="7" t="s">
        <v>202</v>
      </c>
      <c r="M10" s="1">
        <v>14000</v>
      </c>
      <c r="N10" s="1">
        <v>15820</v>
      </c>
      <c r="O10" s="1">
        <v>17402</v>
      </c>
      <c r="P10" s="1">
        <v>18533.13</v>
      </c>
      <c r="Q10" s="1">
        <v>19645.12</v>
      </c>
      <c r="R10" s="1">
        <v>20725.6</v>
      </c>
      <c r="S10" s="6">
        <v>21761.88</v>
      </c>
      <c r="T10" s="1">
        <v>22958.78</v>
      </c>
      <c r="U10" s="1">
        <v>24565.89</v>
      </c>
      <c r="V10" s="1">
        <v>25892.45</v>
      </c>
      <c r="W10" s="39">
        <f t="shared" si="0"/>
        <v>26539.76125</v>
      </c>
    </row>
    <row r="11" spans="1:23" ht="15">
      <c r="A11" s="66"/>
      <c r="B11" s="106"/>
      <c r="C11" s="65" t="s">
        <v>8</v>
      </c>
      <c r="D11" s="65"/>
      <c r="E11" s="65"/>
      <c r="F11" s="65"/>
      <c r="G11" s="65"/>
      <c r="H11" s="65"/>
      <c r="I11" s="65"/>
      <c r="J11" s="7" t="s">
        <v>202</v>
      </c>
      <c r="K11" s="7" t="s">
        <v>202</v>
      </c>
      <c r="L11" s="7" t="s">
        <v>202</v>
      </c>
      <c r="M11" s="1">
        <v>6000</v>
      </c>
      <c r="N11" s="1">
        <v>6780</v>
      </c>
      <c r="O11" s="1">
        <v>7458</v>
      </c>
      <c r="P11" s="1">
        <v>7942.77</v>
      </c>
      <c r="Q11" s="1">
        <v>8419.34</v>
      </c>
      <c r="R11" s="1">
        <v>8882.4</v>
      </c>
      <c r="S11" s="6">
        <v>9326.52</v>
      </c>
      <c r="T11" s="1">
        <v>9839.48</v>
      </c>
      <c r="U11" s="1">
        <v>10528.24</v>
      </c>
      <c r="V11" s="1">
        <v>11096.76</v>
      </c>
      <c r="W11" s="39">
        <f t="shared" si="0"/>
        <v>11374.179</v>
      </c>
    </row>
    <row r="12" spans="1:23" ht="45">
      <c r="A12" s="45">
        <v>2</v>
      </c>
      <c r="B12" s="46" t="s">
        <v>286</v>
      </c>
      <c r="C12" s="91" t="s">
        <v>287</v>
      </c>
      <c r="D12" s="51"/>
      <c r="E12" s="51"/>
      <c r="F12" s="51"/>
      <c r="G12" s="51"/>
      <c r="H12" s="51"/>
      <c r="I12" s="52"/>
      <c r="J12" s="7" t="s">
        <v>288</v>
      </c>
      <c r="K12" s="7" t="s">
        <v>202</v>
      </c>
      <c r="L12" s="7" t="s">
        <v>202</v>
      </c>
      <c r="M12" s="7" t="s">
        <v>202</v>
      </c>
      <c r="N12" s="7" t="s">
        <v>202</v>
      </c>
      <c r="O12" s="7" t="s">
        <v>202</v>
      </c>
      <c r="P12" s="7" t="s">
        <v>202</v>
      </c>
      <c r="Q12" s="7" t="s">
        <v>202</v>
      </c>
      <c r="R12" s="7" t="s">
        <v>202</v>
      </c>
      <c r="S12" s="47" t="s">
        <v>202</v>
      </c>
      <c r="T12" s="7" t="s">
        <v>202</v>
      </c>
      <c r="U12" s="7" t="s">
        <v>202</v>
      </c>
      <c r="V12" s="7" t="s">
        <v>202</v>
      </c>
      <c r="W12" s="44">
        <v>9818</v>
      </c>
    </row>
    <row r="13" spans="1:23" ht="90">
      <c r="A13" s="3">
        <v>3</v>
      </c>
      <c r="B13" s="2" t="s">
        <v>9</v>
      </c>
      <c r="C13" s="65" t="s">
        <v>10</v>
      </c>
      <c r="D13" s="65"/>
      <c r="E13" s="65"/>
      <c r="F13" s="65"/>
      <c r="G13" s="65"/>
      <c r="H13" s="65"/>
      <c r="I13" s="65"/>
      <c r="J13" s="1">
        <v>50</v>
      </c>
      <c r="K13" s="1">
        <v>50</v>
      </c>
      <c r="L13" s="1">
        <v>50</v>
      </c>
      <c r="M13" s="1">
        <v>50</v>
      </c>
      <c r="N13" s="1">
        <v>50</v>
      </c>
      <c r="O13" s="1">
        <v>50</v>
      </c>
      <c r="P13" s="1">
        <v>50</v>
      </c>
      <c r="Q13" s="1">
        <v>50</v>
      </c>
      <c r="R13" s="1">
        <v>50</v>
      </c>
      <c r="S13" s="6">
        <v>50</v>
      </c>
      <c r="T13" s="1">
        <v>50</v>
      </c>
      <c r="U13" s="1">
        <v>50</v>
      </c>
      <c r="V13" s="1">
        <v>50</v>
      </c>
      <c r="W13" s="39">
        <v>50</v>
      </c>
    </row>
    <row r="14" spans="1:23" ht="45">
      <c r="A14" s="3">
        <v>4</v>
      </c>
      <c r="B14" s="8" t="s">
        <v>11</v>
      </c>
      <c r="C14" s="65" t="s">
        <v>12</v>
      </c>
      <c r="D14" s="65"/>
      <c r="E14" s="65"/>
      <c r="F14" s="65"/>
      <c r="G14" s="65"/>
      <c r="H14" s="65"/>
      <c r="I14" s="65"/>
      <c r="J14" s="7" t="s">
        <v>202</v>
      </c>
      <c r="K14" s="7" t="s">
        <v>202</v>
      </c>
      <c r="L14" s="7" t="s">
        <v>202</v>
      </c>
      <c r="M14" s="1">
        <v>50000</v>
      </c>
      <c r="N14" s="1">
        <v>50000</v>
      </c>
      <c r="O14" s="1">
        <v>50000</v>
      </c>
      <c r="P14" s="1">
        <v>50000</v>
      </c>
      <c r="Q14" s="1">
        <v>50000</v>
      </c>
      <c r="R14" s="1">
        <v>100000</v>
      </c>
      <c r="S14" s="6">
        <v>100000</v>
      </c>
      <c r="T14" s="1">
        <v>100000</v>
      </c>
      <c r="U14" s="1">
        <v>100000</v>
      </c>
      <c r="V14" s="1">
        <v>100000</v>
      </c>
      <c r="W14" s="39">
        <v>100000</v>
      </c>
    </row>
    <row r="15" spans="1:23" ht="15">
      <c r="A15" s="66">
        <v>5</v>
      </c>
      <c r="B15" s="65" t="s">
        <v>13</v>
      </c>
      <c r="C15" s="65" t="s">
        <v>14</v>
      </c>
      <c r="D15" s="65"/>
      <c r="E15" s="65"/>
      <c r="F15" s="65"/>
      <c r="G15" s="65"/>
      <c r="H15" s="65" t="s">
        <v>15</v>
      </c>
      <c r="I15" s="65"/>
      <c r="J15" s="1">
        <v>70</v>
      </c>
      <c r="K15" s="1">
        <v>70</v>
      </c>
      <c r="L15" s="1">
        <v>70</v>
      </c>
      <c r="M15" s="1">
        <v>120</v>
      </c>
      <c r="N15" s="1">
        <v>120</v>
      </c>
      <c r="O15" s="1">
        <v>120</v>
      </c>
      <c r="P15" s="1">
        <v>120</v>
      </c>
      <c r="Q15" s="1">
        <v>200</v>
      </c>
      <c r="R15" s="1">
        <v>200</v>
      </c>
      <c r="S15" s="6">
        <v>200</v>
      </c>
      <c r="T15" s="1">
        <v>200</v>
      </c>
      <c r="U15" s="1">
        <v>200</v>
      </c>
      <c r="V15" s="1">
        <v>200</v>
      </c>
      <c r="W15" s="39">
        <v>200</v>
      </c>
    </row>
    <row r="16" spans="1:23" ht="15">
      <c r="A16" s="66"/>
      <c r="B16" s="65"/>
      <c r="C16" s="65"/>
      <c r="D16" s="65"/>
      <c r="E16" s="65"/>
      <c r="F16" s="65"/>
      <c r="G16" s="65"/>
      <c r="H16" s="65" t="s">
        <v>16</v>
      </c>
      <c r="I16" s="65"/>
      <c r="J16" s="1">
        <v>140</v>
      </c>
      <c r="K16" s="1">
        <v>140</v>
      </c>
      <c r="L16" s="1">
        <v>140</v>
      </c>
      <c r="M16" s="1">
        <v>240</v>
      </c>
      <c r="N16" s="1">
        <v>240</v>
      </c>
      <c r="O16" s="1">
        <v>240</v>
      </c>
      <c r="P16" s="1">
        <v>240</v>
      </c>
      <c r="Q16" s="1">
        <v>400</v>
      </c>
      <c r="R16" s="1">
        <v>400</v>
      </c>
      <c r="S16" s="1">
        <v>400</v>
      </c>
      <c r="T16" s="1">
        <v>400</v>
      </c>
      <c r="U16" s="1">
        <v>400</v>
      </c>
      <c r="V16" s="1">
        <v>400</v>
      </c>
      <c r="W16" s="39">
        <v>400</v>
      </c>
    </row>
    <row r="17" spans="1:23" ht="15">
      <c r="A17" s="66"/>
      <c r="B17" s="65"/>
      <c r="C17" s="65"/>
      <c r="D17" s="65"/>
      <c r="E17" s="65"/>
      <c r="F17" s="65"/>
      <c r="G17" s="65"/>
      <c r="H17" s="65" t="s">
        <v>17</v>
      </c>
      <c r="I17" s="65"/>
      <c r="J17" s="1">
        <v>105</v>
      </c>
      <c r="K17" s="1">
        <v>105</v>
      </c>
      <c r="L17" s="1">
        <v>105</v>
      </c>
      <c r="M17" s="1">
        <v>180</v>
      </c>
      <c r="N17" s="1">
        <v>180</v>
      </c>
      <c r="O17" s="1">
        <v>180</v>
      </c>
      <c r="P17" s="1">
        <v>180</v>
      </c>
      <c r="Q17" s="1">
        <v>300</v>
      </c>
      <c r="R17" s="1">
        <v>300</v>
      </c>
      <c r="S17" s="1">
        <v>300</v>
      </c>
      <c r="T17" s="1">
        <v>300</v>
      </c>
      <c r="U17" s="1">
        <v>300</v>
      </c>
      <c r="V17" s="1">
        <v>300</v>
      </c>
      <c r="W17" s="39">
        <v>300</v>
      </c>
    </row>
    <row r="18" spans="1:23" ht="15">
      <c r="A18" s="66"/>
      <c r="B18" s="65"/>
      <c r="C18" s="65"/>
      <c r="D18" s="65"/>
      <c r="E18" s="65"/>
      <c r="F18" s="65"/>
      <c r="G18" s="65"/>
      <c r="H18" s="65" t="s">
        <v>18</v>
      </c>
      <c r="I18" s="65"/>
      <c r="J18" s="1">
        <v>105</v>
      </c>
      <c r="K18" s="1">
        <v>105</v>
      </c>
      <c r="L18" s="1">
        <v>105</v>
      </c>
      <c r="M18" s="1">
        <v>180</v>
      </c>
      <c r="N18" s="1">
        <v>180</v>
      </c>
      <c r="O18" s="1">
        <v>180</v>
      </c>
      <c r="P18" s="1">
        <v>180</v>
      </c>
      <c r="Q18" s="1">
        <v>300</v>
      </c>
      <c r="R18" s="1">
        <v>300</v>
      </c>
      <c r="S18" s="1">
        <v>300</v>
      </c>
      <c r="T18" s="1">
        <v>300</v>
      </c>
      <c r="U18" s="1">
        <v>300</v>
      </c>
      <c r="V18" s="1">
        <v>300</v>
      </c>
      <c r="W18" s="39">
        <v>300</v>
      </c>
    </row>
    <row r="19" spans="1:23" ht="15">
      <c r="A19" s="66"/>
      <c r="B19" s="65"/>
      <c r="C19" s="65"/>
      <c r="D19" s="65"/>
      <c r="E19" s="65"/>
      <c r="F19" s="65"/>
      <c r="G19" s="65"/>
      <c r="H19" s="65" t="s">
        <v>19</v>
      </c>
      <c r="I19" s="65"/>
      <c r="J19" s="7" t="s">
        <v>202</v>
      </c>
      <c r="K19" s="7" t="s">
        <v>202</v>
      </c>
      <c r="L19" s="7" t="s">
        <v>202</v>
      </c>
      <c r="M19" s="7" t="s">
        <v>202</v>
      </c>
      <c r="N19" s="7" t="s">
        <v>202</v>
      </c>
      <c r="O19" s="7" t="s">
        <v>202</v>
      </c>
      <c r="P19" s="7" t="s">
        <v>202</v>
      </c>
      <c r="Q19" s="1">
        <v>300</v>
      </c>
      <c r="R19" s="1">
        <v>300</v>
      </c>
      <c r="S19" s="1">
        <v>300</v>
      </c>
      <c r="T19" s="1">
        <v>300</v>
      </c>
      <c r="U19" s="1">
        <v>300</v>
      </c>
      <c r="V19" s="1">
        <v>300</v>
      </c>
      <c r="W19" s="39">
        <v>300</v>
      </c>
    </row>
    <row r="20" spans="1:23" ht="15">
      <c r="A20" s="66"/>
      <c r="B20" s="65"/>
      <c r="C20" s="65" t="s">
        <v>20</v>
      </c>
      <c r="D20" s="65"/>
      <c r="E20" s="65"/>
      <c r="F20" s="65"/>
      <c r="G20" s="65"/>
      <c r="H20" s="65" t="s">
        <v>21</v>
      </c>
      <c r="I20" s="65"/>
      <c r="J20" s="7" t="s">
        <v>202</v>
      </c>
      <c r="K20" s="7" t="s">
        <v>202</v>
      </c>
      <c r="L20" s="7">
        <v>1000</v>
      </c>
      <c r="M20" s="7">
        <v>1100</v>
      </c>
      <c r="N20" s="1">
        <v>1100</v>
      </c>
      <c r="O20" s="1">
        <v>1100</v>
      </c>
      <c r="P20" s="1">
        <v>1100</v>
      </c>
      <c r="Q20" s="1">
        <v>1100</v>
      </c>
      <c r="R20" s="1">
        <v>1100</v>
      </c>
      <c r="S20" s="1">
        <v>1100</v>
      </c>
      <c r="T20" s="1">
        <v>1100</v>
      </c>
      <c r="U20" s="1">
        <v>1100</v>
      </c>
      <c r="V20" s="1">
        <v>1100</v>
      </c>
      <c r="W20" s="39">
        <v>1100</v>
      </c>
    </row>
    <row r="21" spans="1:23" ht="15">
      <c r="A21" s="66"/>
      <c r="B21" s="65"/>
      <c r="C21" s="65"/>
      <c r="D21" s="65"/>
      <c r="E21" s="65"/>
      <c r="F21" s="65"/>
      <c r="G21" s="65"/>
      <c r="H21" s="65" t="s">
        <v>22</v>
      </c>
      <c r="I21" s="65"/>
      <c r="J21" s="7" t="s">
        <v>202</v>
      </c>
      <c r="K21" s="7" t="s">
        <v>202</v>
      </c>
      <c r="L21" s="7" t="s">
        <v>202</v>
      </c>
      <c r="M21" s="7" t="s">
        <v>202</v>
      </c>
      <c r="N21" s="1">
        <v>2000</v>
      </c>
      <c r="O21" s="1">
        <v>2000</v>
      </c>
      <c r="P21" s="1">
        <v>2000</v>
      </c>
      <c r="Q21" s="1">
        <v>2000</v>
      </c>
      <c r="R21" s="1">
        <v>2000</v>
      </c>
      <c r="S21" s="1">
        <v>2000</v>
      </c>
      <c r="T21" s="1">
        <v>2000</v>
      </c>
      <c r="U21" s="1">
        <v>2000</v>
      </c>
      <c r="V21" s="1">
        <v>2000</v>
      </c>
      <c r="W21" s="43" t="s">
        <v>202</v>
      </c>
    </row>
    <row r="22" spans="1:23" ht="15">
      <c r="A22" s="66"/>
      <c r="B22" s="65"/>
      <c r="C22" s="65"/>
      <c r="D22" s="65"/>
      <c r="E22" s="65"/>
      <c r="F22" s="65"/>
      <c r="G22" s="65"/>
      <c r="H22" s="65" t="s">
        <v>23</v>
      </c>
      <c r="I22" s="65"/>
      <c r="J22" s="7" t="s">
        <v>202</v>
      </c>
      <c r="K22" s="7" t="s">
        <v>202</v>
      </c>
      <c r="L22" s="7" t="s">
        <v>202</v>
      </c>
      <c r="M22" s="7" t="s">
        <v>202</v>
      </c>
      <c r="N22" s="1">
        <v>3000</v>
      </c>
      <c r="O22" s="1">
        <v>3000</v>
      </c>
      <c r="P22" s="1">
        <v>3000</v>
      </c>
      <c r="Q22" s="1">
        <v>3000</v>
      </c>
      <c r="R22" s="1">
        <v>3000</v>
      </c>
      <c r="S22" s="1">
        <v>3000</v>
      </c>
      <c r="T22" s="1">
        <v>3000</v>
      </c>
      <c r="U22" s="1">
        <v>3000</v>
      </c>
      <c r="V22" s="1">
        <v>3000</v>
      </c>
      <c r="W22" s="43" t="s">
        <v>202</v>
      </c>
    </row>
    <row r="23" spans="1:23" ht="15">
      <c r="A23" s="66">
        <v>6</v>
      </c>
      <c r="B23" s="65" t="s">
        <v>24</v>
      </c>
      <c r="C23" s="65" t="s">
        <v>25</v>
      </c>
      <c r="D23" s="65"/>
      <c r="E23" s="65"/>
      <c r="F23" s="65"/>
      <c r="G23" s="65"/>
      <c r="H23" s="65"/>
      <c r="I23" s="65"/>
      <c r="J23" s="1">
        <v>140</v>
      </c>
      <c r="K23" s="1">
        <v>140</v>
      </c>
      <c r="L23" s="1">
        <v>140</v>
      </c>
      <c r="M23" s="1">
        <v>160</v>
      </c>
      <c r="N23" s="1">
        <v>160</v>
      </c>
      <c r="O23" s="1">
        <v>160</v>
      </c>
      <c r="P23" s="1">
        <v>160</v>
      </c>
      <c r="Q23" s="1">
        <v>160</v>
      </c>
      <c r="R23" s="1">
        <v>160</v>
      </c>
      <c r="S23" s="1">
        <v>160</v>
      </c>
      <c r="T23" s="1">
        <v>160</v>
      </c>
      <c r="U23" s="1">
        <v>160</v>
      </c>
      <c r="V23" s="1">
        <v>160</v>
      </c>
      <c r="W23" s="39">
        <v>160</v>
      </c>
    </row>
    <row r="24" spans="1:23" ht="15">
      <c r="A24" s="66"/>
      <c r="B24" s="65"/>
      <c r="C24" s="65" t="s">
        <v>26</v>
      </c>
      <c r="D24" s="65"/>
      <c r="E24" s="65"/>
      <c r="F24" s="65"/>
      <c r="G24" s="65"/>
      <c r="H24" s="65"/>
      <c r="I24" s="65"/>
      <c r="J24" s="7" t="s">
        <v>202</v>
      </c>
      <c r="K24" s="7" t="s">
        <v>202</v>
      </c>
      <c r="L24" s="7" t="s">
        <v>202</v>
      </c>
      <c r="M24" s="1">
        <v>1000</v>
      </c>
      <c r="N24" s="1">
        <v>1000</v>
      </c>
      <c r="O24" s="1">
        <v>1000</v>
      </c>
      <c r="P24" s="1">
        <v>1000</v>
      </c>
      <c r="Q24" s="1">
        <v>1000</v>
      </c>
      <c r="R24" s="1">
        <v>2000</v>
      </c>
      <c r="S24" s="1">
        <v>2000</v>
      </c>
      <c r="T24" s="1">
        <v>2000</v>
      </c>
      <c r="U24" s="1">
        <v>2000</v>
      </c>
      <c r="V24" s="1">
        <v>2000</v>
      </c>
      <c r="W24" s="39">
        <v>2000</v>
      </c>
    </row>
    <row r="25" spans="1:23" ht="27" customHeight="1">
      <c r="A25" s="66"/>
      <c r="B25" s="65"/>
      <c r="C25" s="65" t="s">
        <v>27</v>
      </c>
      <c r="D25" s="65"/>
      <c r="E25" s="65"/>
      <c r="F25" s="65"/>
      <c r="G25" s="65"/>
      <c r="H25" s="65"/>
      <c r="I25" s="65"/>
      <c r="J25" s="7" t="s">
        <v>202</v>
      </c>
      <c r="K25" s="7" t="s">
        <v>202</v>
      </c>
      <c r="L25" s="7" t="s">
        <v>202</v>
      </c>
      <c r="M25" s="1">
        <v>15000</v>
      </c>
      <c r="N25" s="1">
        <v>15000</v>
      </c>
      <c r="O25" s="1">
        <v>15000</v>
      </c>
      <c r="P25" s="1">
        <v>15000</v>
      </c>
      <c r="Q25" s="1">
        <v>15000</v>
      </c>
      <c r="R25" s="1">
        <v>15000</v>
      </c>
      <c r="S25" s="1">
        <v>15000</v>
      </c>
      <c r="T25" s="1">
        <v>15000</v>
      </c>
      <c r="U25" s="1">
        <v>15000</v>
      </c>
      <c r="V25" s="1">
        <v>15000</v>
      </c>
      <c r="W25" s="39">
        <v>15000</v>
      </c>
    </row>
    <row r="26" spans="1:23" ht="27.75" customHeight="1">
      <c r="A26" s="66"/>
      <c r="B26" s="65"/>
      <c r="C26" s="65" t="s">
        <v>213</v>
      </c>
      <c r="D26" s="65"/>
      <c r="E26" s="65"/>
      <c r="F26" s="65"/>
      <c r="G26" s="65"/>
      <c r="H26" s="65"/>
      <c r="I26" s="65"/>
      <c r="J26" s="7" t="s">
        <v>202</v>
      </c>
      <c r="K26" s="7" t="s">
        <v>202</v>
      </c>
      <c r="L26" s="7" t="s">
        <v>202</v>
      </c>
      <c r="M26" s="7" t="s">
        <v>202</v>
      </c>
      <c r="N26" s="7" t="s">
        <v>202</v>
      </c>
      <c r="O26" s="7" t="s">
        <v>202</v>
      </c>
      <c r="P26" s="7" t="s">
        <v>202</v>
      </c>
      <c r="Q26" s="7" t="s">
        <v>202</v>
      </c>
      <c r="R26" s="7" t="s">
        <v>202</v>
      </c>
      <c r="S26" s="6">
        <v>150</v>
      </c>
      <c r="T26" s="1">
        <v>1500</v>
      </c>
      <c r="U26" s="1">
        <v>1500</v>
      </c>
      <c r="V26" s="1">
        <v>1500</v>
      </c>
      <c r="W26" s="39">
        <v>1500</v>
      </c>
    </row>
    <row r="27" spans="1:23" ht="27" customHeight="1">
      <c r="A27" s="66"/>
      <c r="B27" s="65"/>
      <c r="C27" s="65" t="s">
        <v>218</v>
      </c>
      <c r="D27" s="65"/>
      <c r="E27" s="65"/>
      <c r="F27" s="65"/>
      <c r="G27" s="65"/>
      <c r="H27" s="65"/>
      <c r="I27" s="65"/>
      <c r="J27" s="7" t="s">
        <v>202</v>
      </c>
      <c r="K27" s="7" t="s">
        <v>202</v>
      </c>
      <c r="L27" s="7" t="s">
        <v>202</v>
      </c>
      <c r="M27" s="7" t="s">
        <v>202</v>
      </c>
      <c r="N27" s="7" t="s">
        <v>202</v>
      </c>
      <c r="O27" s="7" t="s">
        <v>202</v>
      </c>
      <c r="P27" s="7" t="s">
        <v>202</v>
      </c>
      <c r="Q27" s="7" t="s">
        <v>202</v>
      </c>
      <c r="R27" s="7" t="s">
        <v>202</v>
      </c>
      <c r="S27" s="6">
        <v>220</v>
      </c>
      <c r="T27" s="1">
        <v>220</v>
      </c>
      <c r="U27" s="1">
        <v>220</v>
      </c>
      <c r="V27" s="1">
        <v>220</v>
      </c>
      <c r="W27" s="39"/>
    </row>
    <row r="28" spans="1:23" ht="30">
      <c r="A28" s="66"/>
      <c r="B28" s="65"/>
      <c r="C28" s="65" t="s">
        <v>214</v>
      </c>
      <c r="D28" s="65"/>
      <c r="E28" s="65"/>
      <c r="F28" s="65"/>
      <c r="G28" s="65"/>
      <c r="H28" s="65"/>
      <c r="I28" s="65"/>
      <c r="J28" s="7" t="s">
        <v>202</v>
      </c>
      <c r="K28" s="7" t="s">
        <v>202</v>
      </c>
      <c r="L28" s="7" t="s">
        <v>202</v>
      </c>
      <c r="M28" s="7" t="s">
        <v>202</v>
      </c>
      <c r="N28" s="7" t="s">
        <v>202</v>
      </c>
      <c r="O28" s="7" t="s">
        <v>202</v>
      </c>
      <c r="P28" s="7" t="s">
        <v>202</v>
      </c>
      <c r="Q28" s="7" t="s">
        <v>202</v>
      </c>
      <c r="R28" s="7" t="s">
        <v>202</v>
      </c>
      <c r="S28" s="6" t="s">
        <v>283</v>
      </c>
      <c r="T28" s="15" t="s">
        <v>283</v>
      </c>
      <c r="U28" s="15" t="s">
        <v>283</v>
      </c>
      <c r="V28" s="1" t="s">
        <v>283</v>
      </c>
      <c r="W28" s="39" t="s">
        <v>283</v>
      </c>
    </row>
    <row r="29" spans="1:23" ht="15">
      <c r="A29" s="100"/>
      <c r="B29" s="65"/>
      <c r="C29" s="65" t="s">
        <v>215</v>
      </c>
      <c r="D29" s="65"/>
      <c r="E29" s="65"/>
      <c r="F29" s="65"/>
      <c r="G29" s="65"/>
      <c r="H29" s="65"/>
      <c r="I29" s="65"/>
      <c r="J29" s="7" t="s">
        <v>202</v>
      </c>
      <c r="K29" s="7" t="s">
        <v>202</v>
      </c>
      <c r="L29" s="7" t="s">
        <v>202</v>
      </c>
      <c r="M29" s="7" t="s">
        <v>202</v>
      </c>
      <c r="N29" s="7" t="s">
        <v>202</v>
      </c>
      <c r="O29" s="7" t="s">
        <v>202</v>
      </c>
      <c r="P29" s="7" t="s">
        <v>202</v>
      </c>
      <c r="Q29" s="7" t="s">
        <v>202</v>
      </c>
      <c r="R29" s="7" t="s">
        <v>202</v>
      </c>
      <c r="S29" s="9">
        <v>5000</v>
      </c>
      <c r="T29" s="1">
        <v>5000</v>
      </c>
      <c r="U29" s="1">
        <v>5000</v>
      </c>
      <c r="V29" s="1">
        <v>5000</v>
      </c>
      <c r="W29" s="39">
        <v>5000</v>
      </c>
    </row>
    <row r="30" spans="1:23" ht="60">
      <c r="A30" s="3">
        <v>7</v>
      </c>
      <c r="B30" s="2" t="s">
        <v>28</v>
      </c>
      <c r="C30" s="65" t="s">
        <v>29</v>
      </c>
      <c r="D30" s="65"/>
      <c r="E30" s="65"/>
      <c r="F30" s="65"/>
      <c r="G30" s="65"/>
      <c r="H30" s="65"/>
      <c r="I30" s="65"/>
      <c r="J30" s="7" t="s">
        <v>202</v>
      </c>
      <c r="K30" s="7" t="s">
        <v>202</v>
      </c>
      <c r="L30" s="7" t="s">
        <v>202</v>
      </c>
      <c r="M30" s="7" t="s">
        <v>202</v>
      </c>
      <c r="N30" s="7" t="s">
        <v>202</v>
      </c>
      <c r="O30" s="7" t="s">
        <v>202</v>
      </c>
      <c r="P30" s="7" t="s">
        <v>202</v>
      </c>
      <c r="Q30" s="7" t="s">
        <v>202</v>
      </c>
      <c r="R30" s="1">
        <v>6412</v>
      </c>
      <c r="S30" s="6">
        <v>6412</v>
      </c>
      <c r="T30" s="1">
        <v>7228</v>
      </c>
      <c r="U30" s="1">
        <v>9069</v>
      </c>
      <c r="V30" s="1">
        <v>9821</v>
      </c>
      <c r="W30" s="39">
        <v>9992</v>
      </c>
    </row>
    <row r="31" spans="1:23" ht="30">
      <c r="A31" s="66">
        <v>8</v>
      </c>
      <c r="B31" s="65" t="s">
        <v>30</v>
      </c>
      <c r="C31" s="65" t="s">
        <v>29</v>
      </c>
      <c r="D31" s="65"/>
      <c r="E31" s="65"/>
      <c r="F31" s="65"/>
      <c r="G31" s="65"/>
      <c r="H31" s="65"/>
      <c r="I31" s="2" t="s">
        <v>194</v>
      </c>
      <c r="J31" s="7" t="s">
        <v>202</v>
      </c>
      <c r="K31" s="7" t="s">
        <v>202</v>
      </c>
      <c r="L31" s="7" t="s">
        <v>202</v>
      </c>
      <c r="M31" s="7" t="s">
        <v>202</v>
      </c>
      <c r="N31" s="7" t="s">
        <v>202</v>
      </c>
      <c r="O31" s="7" t="s">
        <v>202</v>
      </c>
      <c r="P31" s="7" t="s">
        <v>202</v>
      </c>
      <c r="Q31" s="7">
        <v>500</v>
      </c>
      <c r="R31" s="1">
        <v>531.5</v>
      </c>
      <c r="S31" s="6">
        <v>566.05</v>
      </c>
      <c r="T31" s="1">
        <v>602.84</v>
      </c>
      <c r="U31" s="1">
        <v>636</v>
      </c>
      <c r="V31" s="1">
        <v>677.34</v>
      </c>
      <c r="W31" s="39">
        <f>V31*4.3%+V31</f>
        <v>706.4656200000001</v>
      </c>
    </row>
    <row r="32" spans="1:23" ht="30">
      <c r="A32" s="66"/>
      <c r="B32" s="65"/>
      <c r="C32" s="65"/>
      <c r="D32" s="65"/>
      <c r="E32" s="65"/>
      <c r="F32" s="65"/>
      <c r="G32" s="65"/>
      <c r="H32" s="65"/>
      <c r="I32" s="2" t="s">
        <v>195</v>
      </c>
      <c r="J32" s="7" t="s">
        <v>202</v>
      </c>
      <c r="K32" s="7" t="s">
        <v>202</v>
      </c>
      <c r="L32" s="7" t="s">
        <v>202</v>
      </c>
      <c r="M32" s="7" t="s">
        <v>202</v>
      </c>
      <c r="N32" s="7" t="s">
        <v>202</v>
      </c>
      <c r="O32" s="7" t="s">
        <v>202</v>
      </c>
      <c r="P32" s="7" t="s">
        <v>202</v>
      </c>
      <c r="Q32" s="7">
        <v>500</v>
      </c>
      <c r="R32" s="1">
        <v>531.5</v>
      </c>
      <c r="S32" s="6">
        <v>566.05</v>
      </c>
      <c r="T32" s="1">
        <v>602.84</v>
      </c>
      <c r="U32" s="1">
        <v>636</v>
      </c>
      <c r="V32" s="1">
        <v>677.34</v>
      </c>
      <c r="W32" s="39">
        <f>V32*4.3%+V32</f>
        <v>706.4656200000001</v>
      </c>
    </row>
    <row r="33" spans="1:23" ht="30" customHeight="1">
      <c r="A33" s="66">
        <v>9</v>
      </c>
      <c r="B33" s="65" t="s">
        <v>31</v>
      </c>
      <c r="C33" s="65" t="s">
        <v>227</v>
      </c>
      <c r="D33" s="65"/>
      <c r="E33" s="65"/>
      <c r="F33" s="65"/>
      <c r="G33" s="65"/>
      <c r="H33" s="65"/>
      <c r="I33" s="65"/>
      <c r="J33" s="7" t="s">
        <v>202</v>
      </c>
      <c r="K33" s="7" t="s">
        <v>202</v>
      </c>
      <c r="L33" s="7" t="s">
        <v>202</v>
      </c>
      <c r="M33" s="7" t="s">
        <v>202</v>
      </c>
      <c r="N33" s="7" t="s">
        <v>202</v>
      </c>
      <c r="O33" s="7" t="s">
        <v>202</v>
      </c>
      <c r="P33" s="7" t="s">
        <v>202</v>
      </c>
      <c r="Q33" s="7" t="s">
        <v>202</v>
      </c>
      <c r="R33" s="1">
        <v>10000</v>
      </c>
      <c r="S33" s="1">
        <v>10000</v>
      </c>
      <c r="T33" s="1">
        <v>10000</v>
      </c>
      <c r="U33" s="1">
        <v>10000</v>
      </c>
      <c r="V33" s="1">
        <v>10000</v>
      </c>
      <c r="W33" s="39">
        <v>1000</v>
      </c>
    </row>
    <row r="34" spans="1:23" ht="41.25" customHeight="1">
      <c r="A34" s="66"/>
      <c r="B34" s="65"/>
      <c r="C34" s="65" t="s">
        <v>32</v>
      </c>
      <c r="D34" s="65"/>
      <c r="E34" s="65"/>
      <c r="F34" s="65"/>
      <c r="G34" s="65"/>
      <c r="H34" s="65"/>
      <c r="I34" s="2" t="s">
        <v>33</v>
      </c>
      <c r="J34" s="7" t="s">
        <v>202</v>
      </c>
      <c r="K34" s="7" t="s">
        <v>202</v>
      </c>
      <c r="L34" s="7" t="s">
        <v>202</v>
      </c>
      <c r="M34" s="7" t="s">
        <v>202</v>
      </c>
      <c r="N34" s="7" t="s">
        <v>202</v>
      </c>
      <c r="O34" s="7" t="s">
        <v>202</v>
      </c>
      <c r="P34" s="7" t="s">
        <v>202</v>
      </c>
      <c r="Q34" s="7" t="s">
        <v>202</v>
      </c>
      <c r="R34" s="73" t="s">
        <v>283</v>
      </c>
      <c r="S34" s="73" t="s">
        <v>283</v>
      </c>
      <c r="T34" s="73" t="s">
        <v>283</v>
      </c>
      <c r="U34" s="73" t="s">
        <v>283</v>
      </c>
      <c r="V34" s="73" t="s">
        <v>283</v>
      </c>
      <c r="W34" s="73" t="s">
        <v>283</v>
      </c>
    </row>
    <row r="35" spans="1:23" ht="13.5" customHeight="1">
      <c r="A35" s="66"/>
      <c r="B35" s="65"/>
      <c r="C35" s="65"/>
      <c r="D35" s="65"/>
      <c r="E35" s="65"/>
      <c r="F35" s="65"/>
      <c r="G35" s="65"/>
      <c r="H35" s="65"/>
      <c r="I35" s="2" t="s">
        <v>34</v>
      </c>
      <c r="J35" s="7" t="s">
        <v>202</v>
      </c>
      <c r="K35" s="7" t="s">
        <v>202</v>
      </c>
      <c r="L35" s="7" t="s">
        <v>202</v>
      </c>
      <c r="M35" s="7" t="s">
        <v>202</v>
      </c>
      <c r="N35" s="7" t="s">
        <v>202</v>
      </c>
      <c r="O35" s="7" t="s">
        <v>202</v>
      </c>
      <c r="P35" s="7" t="s">
        <v>202</v>
      </c>
      <c r="Q35" s="7" t="s">
        <v>202</v>
      </c>
      <c r="R35" s="65"/>
      <c r="S35" s="65"/>
      <c r="T35" s="65"/>
      <c r="U35" s="65"/>
      <c r="V35" s="65"/>
      <c r="W35" s="65"/>
    </row>
    <row r="36" spans="1:23" ht="30">
      <c r="A36" s="66"/>
      <c r="B36" s="65"/>
      <c r="C36" s="65"/>
      <c r="D36" s="65"/>
      <c r="E36" s="65"/>
      <c r="F36" s="65"/>
      <c r="G36" s="65"/>
      <c r="H36" s="65"/>
      <c r="I36" s="2" t="s">
        <v>35</v>
      </c>
      <c r="J36" s="7" t="s">
        <v>202</v>
      </c>
      <c r="K36" s="7" t="s">
        <v>202</v>
      </c>
      <c r="L36" s="7" t="s">
        <v>202</v>
      </c>
      <c r="M36" s="7" t="s">
        <v>202</v>
      </c>
      <c r="N36" s="7" t="s">
        <v>202</v>
      </c>
      <c r="O36" s="7" t="s">
        <v>202</v>
      </c>
      <c r="P36" s="7" t="s">
        <v>202</v>
      </c>
      <c r="Q36" s="7" t="s">
        <v>202</v>
      </c>
      <c r="R36" s="65"/>
      <c r="S36" s="65"/>
      <c r="T36" s="65"/>
      <c r="U36" s="65"/>
      <c r="V36" s="65"/>
      <c r="W36" s="65"/>
    </row>
    <row r="37" spans="1:23" ht="15">
      <c r="A37" s="66"/>
      <c r="B37" s="65"/>
      <c r="C37" s="65" t="s">
        <v>36</v>
      </c>
      <c r="D37" s="65"/>
      <c r="E37" s="65"/>
      <c r="F37" s="65"/>
      <c r="G37" s="65"/>
      <c r="H37" s="65"/>
      <c r="I37" s="65"/>
      <c r="J37" s="7" t="s">
        <v>202</v>
      </c>
      <c r="K37" s="7" t="s">
        <v>202</v>
      </c>
      <c r="L37" s="7" t="s">
        <v>202</v>
      </c>
      <c r="M37" s="7" t="s">
        <v>202</v>
      </c>
      <c r="N37" s="7" t="s">
        <v>202</v>
      </c>
      <c r="O37" s="7" t="s">
        <v>202</v>
      </c>
      <c r="P37" s="7" t="s">
        <v>202</v>
      </c>
      <c r="Q37" s="7" t="s">
        <v>202</v>
      </c>
      <c r="R37" s="1">
        <v>1000</v>
      </c>
      <c r="S37" s="1">
        <v>1000</v>
      </c>
      <c r="T37" s="1">
        <v>1000</v>
      </c>
      <c r="U37" s="1">
        <v>1000</v>
      </c>
      <c r="V37" s="1">
        <v>1000</v>
      </c>
      <c r="W37" s="17">
        <v>1000</v>
      </c>
    </row>
    <row r="38" spans="1:23" ht="30" customHeight="1">
      <c r="A38" s="66"/>
      <c r="B38" s="65"/>
      <c r="C38" s="91" t="s">
        <v>273</v>
      </c>
      <c r="D38" s="51"/>
      <c r="E38" s="51"/>
      <c r="F38" s="51"/>
      <c r="G38" s="51"/>
      <c r="H38" s="51"/>
      <c r="I38" s="52"/>
      <c r="J38" s="7" t="s">
        <v>202</v>
      </c>
      <c r="K38" s="7" t="s">
        <v>202</v>
      </c>
      <c r="L38" s="7" t="s">
        <v>202</v>
      </c>
      <c r="M38" s="7" t="s">
        <v>202</v>
      </c>
      <c r="N38" s="7" t="s">
        <v>202</v>
      </c>
      <c r="O38" s="7" t="s">
        <v>202</v>
      </c>
      <c r="P38" s="7" t="s">
        <v>202</v>
      </c>
      <c r="Q38" s="7" t="s">
        <v>202</v>
      </c>
      <c r="R38" s="16"/>
      <c r="S38" s="16"/>
      <c r="T38" s="16"/>
      <c r="U38" s="16"/>
      <c r="V38" s="16"/>
      <c r="W38" s="17"/>
    </row>
    <row r="39" spans="1:23" ht="27" customHeight="1">
      <c r="A39" s="66"/>
      <c r="B39" s="65"/>
      <c r="C39" s="91" t="s">
        <v>274</v>
      </c>
      <c r="D39" s="51"/>
      <c r="E39" s="51"/>
      <c r="F39" s="51"/>
      <c r="G39" s="51"/>
      <c r="H39" s="51"/>
      <c r="I39" s="52"/>
      <c r="J39" s="7" t="s">
        <v>202</v>
      </c>
      <c r="K39" s="7" t="s">
        <v>202</v>
      </c>
      <c r="L39" s="7" t="s">
        <v>202</v>
      </c>
      <c r="M39" s="7" t="s">
        <v>202</v>
      </c>
      <c r="N39" s="7" t="s">
        <v>202</v>
      </c>
      <c r="O39" s="7" t="s">
        <v>202</v>
      </c>
      <c r="P39" s="7" t="s">
        <v>202</v>
      </c>
      <c r="Q39" s="7" t="s">
        <v>202</v>
      </c>
      <c r="R39" s="7" t="s">
        <v>275</v>
      </c>
      <c r="S39" s="7" t="s">
        <v>275</v>
      </c>
      <c r="T39" s="7" t="s">
        <v>275</v>
      </c>
      <c r="U39" s="7" t="s">
        <v>275</v>
      </c>
      <c r="V39" s="7" t="s">
        <v>275</v>
      </c>
      <c r="W39" s="7" t="s">
        <v>275</v>
      </c>
    </row>
    <row r="40" spans="1:23" ht="28.5" customHeight="1">
      <c r="A40" s="66"/>
      <c r="B40" s="65"/>
      <c r="C40" s="65" t="s">
        <v>231</v>
      </c>
      <c r="D40" s="65"/>
      <c r="E40" s="65"/>
      <c r="F40" s="65"/>
      <c r="G40" s="65"/>
      <c r="H40" s="65"/>
      <c r="I40" s="65"/>
      <c r="J40" s="7" t="s">
        <v>202</v>
      </c>
      <c r="K40" s="7" t="s">
        <v>202</v>
      </c>
      <c r="L40" s="7" t="s">
        <v>202</v>
      </c>
      <c r="M40" s="7" t="s">
        <v>202</v>
      </c>
      <c r="N40" s="7" t="s">
        <v>202</v>
      </c>
      <c r="O40" s="7" t="s">
        <v>202</v>
      </c>
      <c r="P40" s="7" t="s">
        <v>202</v>
      </c>
      <c r="Q40" s="7" t="s">
        <v>202</v>
      </c>
      <c r="R40" s="1" t="s">
        <v>202</v>
      </c>
      <c r="S40" s="1" t="s">
        <v>202</v>
      </c>
      <c r="T40" s="1" t="s">
        <v>202</v>
      </c>
      <c r="U40" s="1" t="s">
        <v>202</v>
      </c>
      <c r="V40" s="1" t="s">
        <v>202</v>
      </c>
      <c r="W40" s="17" t="s">
        <v>202</v>
      </c>
    </row>
    <row r="41" spans="1:23" ht="15">
      <c r="A41" s="66" t="s">
        <v>37</v>
      </c>
      <c r="B41" s="66"/>
      <c r="C41" s="66"/>
      <c r="D41" s="66"/>
      <c r="E41" s="66"/>
      <c r="F41" s="66"/>
      <c r="G41" s="66"/>
      <c r="H41" s="66"/>
      <c r="I41" s="66"/>
      <c r="J41" s="65"/>
      <c r="K41" s="65"/>
      <c r="L41" s="65"/>
      <c r="M41" s="65"/>
      <c r="N41" s="65"/>
      <c r="O41" s="65"/>
      <c r="P41" s="65"/>
      <c r="Q41" s="65"/>
      <c r="R41" s="65"/>
      <c r="S41" s="6"/>
      <c r="T41" s="1"/>
      <c r="U41" s="1"/>
      <c r="V41" s="1"/>
      <c r="W41" s="17"/>
    </row>
    <row r="42" spans="1:23" ht="15">
      <c r="A42" s="66">
        <v>10</v>
      </c>
      <c r="B42" s="65" t="s">
        <v>212</v>
      </c>
      <c r="C42" s="65" t="s">
        <v>38</v>
      </c>
      <c r="D42" s="65"/>
      <c r="E42" s="65"/>
      <c r="F42" s="65"/>
      <c r="G42" s="65"/>
      <c r="H42" s="65"/>
      <c r="I42" s="2" t="s">
        <v>39</v>
      </c>
      <c r="J42" s="7" t="s">
        <v>202</v>
      </c>
      <c r="K42" s="7" t="s">
        <v>202</v>
      </c>
      <c r="L42" s="7" t="s">
        <v>202</v>
      </c>
      <c r="M42" s="7" t="s">
        <v>202</v>
      </c>
      <c r="N42" s="7" t="s">
        <v>202</v>
      </c>
      <c r="O42" s="7" t="s">
        <v>202</v>
      </c>
      <c r="P42" s="7" t="s">
        <v>202</v>
      </c>
      <c r="Q42" s="1">
        <v>14000</v>
      </c>
      <c r="R42" s="1">
        <v>14770</v>
      </c>
      <c r="S42" s="6">
        <v>15508.5</v>
      </c>
      <c r="T42" s="1">
        <v>16361.47</v>
      </c>
      <c r="U42" s="1">
        <v>16361.47</v>
      </c>
      <c r="V42" s="1">
        <v>17244.99</v>
      </c>
      <c r="W42" s="17"/>
    </row>
    <row r="43" spans="1:23" ht="15">
      <c r="A43" s="66"/>
      <c r="B43" s="65"/>
      <c r="C43" s="65"/>
      <c r="D43" s="65"/>
      <c r="E43" s="65"/>
      <c r="F43" s="65"/>
      <c r="G43" s="65"/>
      <c r="H43" s="65"/>
      <c r="I43" s="2" t="s">
        <v>40</v>
      </c>
      <c r="J43" s="7" t="s">
        <v>202</v>
      </c>
      <c r="K43" s="7" t="s">
        <v>202</v>
      </c>
      <c r="L43" s="7" t="s">
        <v>202</v>
      </c>
      <c r="M43" s="7" t="s">
        <v>202</v>
      </c>
      <c r="N43" s="7" t="s">
        <v>202</v>
      </c>
      <c r="O43" s="7" t="s">
        <v>202</v>
      </c>
      <c r="P43" s="7" t="s">
        <v>202</v>
      </c>
      <c r="Q43" s="1">
        <v>7000</v>
      </c>
      <c r="R43" s="1">
        <v>7385</v>
      </c>
      <c r="S43" s="6">
        <v>7754.25</v>
      </c>
      <c r="T43" s="1">
        <v>8180.73</v>
      </c>
      <c r="U43" s="1">
        <v>8180.73</v>
      </c>
      <c r="V43" s="1">
        <v>8622.49</v>
      </c>
      <c r="W43" s="17"/>
    </row>
    <row r="44" spans="1:23" ht="15">
      <c r="A44" s="66"/>
      <c r="B44" s="65"/>
      <c r="C44" s="65"/>
      <c r="D44" s="65"/>
      <c r="E44" s="65"/>
      <c r="F44" s="65"/>
      <c r="G44" s="65"/>
      <c r="H44" s="65"/>
      <c r="I44" s="2" t="s">
        <v>41</v>
      </c>
      <c r="J44" s="7" t="s">
        <v>202</v>
      </c>
      <c r="K44" s="7" t="s">
        <v>202</v>
      </c>
      <c r="L44" s="7" t="s">
        <v>202</v>
      </c>
      <c r="M44" s="7" t="s">
        <v>202</v>
      </c>
      <c r="N44" s="7" t="s">
        <v>202</v>
      </c>
      <c r="O44" s="7" t="s">
        <v>202</v>
      </c>
      <c r="P44" s="7" t="s">
        <v>202</v>
      </c>
      <c r="Q44" s="1">
        <v>2800</v>
      </c>
      <c r="R44" s="1">
        <v>2954</v>
      </c>
      <c r="S44" s="6">
        <v>3101.7</v>
      </c>
      <c r="T44" s="1">
        <v>3272.29</v>
      </c>
      <c r="U44" s="1">
        <v>3272.29</v>
      </c>
      <c r="V44" s="1">
        <v>3448.99</v>
      </c>
      <c r="W44" s="17"/>
    </row>
    <row r="45" spans="1:23" ht="15">
      <c r="A45" s="66"/>
      <c r="B45" s="65"/>
      <c r="C45" s="65" t="s">
        <v>42</v>
      </c>
      <c r="D45" s="65"/>
      <c r="E45" s="65"/>
      <c r="F45" s="65"/>
      <c r="G45" s="65"/>
      <c r="H45" s="65"/>
      <c r="I45" s="65"/>
      <c r="J45" s="7" t="s">
        <v>202</v>
      </c>
      <c r="K45" s="7" t="s">
        <v>202</v>
      </c>
      <c r="L45" s="7" t="s">
        <v>202</v>
      </c>
      <c r="M45" s="7" t="s">
        <v>202</v>
      </c>
      <c r="N45" s="7" t="s">
        <v>202</v>
      </c>
      <c r="O45" s="7" t="s">
        <v>202</v>
      </c>
      <c r="P45" s="7" t="s">
        <v>202</v>
      </c>
      <c r="Q45" s="77" t="s">
        <v>204</v>
      </c>
      <c r="R45" s="78"/>
      <c r="S45" s="78"/>
      <c r="T45" s="78"/>
      <c r="U45" s="79"/>
      <c r="V45" s="79"/>
      <c r="W45" s="80"/>
    </row>
    <row r="46" spans="1:23" ht="15">
      <c r="A46" s="66"/>
      <c r="B46" s="65"/>
      <c r="C46" s="65" t="s">
        <v>43</v>
      </c>
      <c r="D46" s="65"/>
      <c r="E46" s="65"/>
      <c r="F46" s="65"/>
      <c r="G46" s="65"/>
      <c r="H46" s="65"/>
      <c r="I46" s="65"/>
      <c r="J46" s="7" t="s">
        <v>202</v>
      </c>
      <c r="K46" s="7" t="s">
        <v>202</v>
      </c>
      <c r="L46" s="7" t="s">
        <v>202</v>
      </c>
      <c r="M46" s="7" t="s">
        <v>202</v>
      </c>
      <c r="N46" s="7" t="s">
        <v>202</v>
      </c>
      <c r="O46" s="7" t="s">
        <v>202</v>
      </c>
      <c r="P46" s="7" t="s">
        <v>202</v>
      </c>
      <c r="Q46" s="81"/>
      <c r="R46" s="82"/>
      <c r="S46" s="82"/>
      <c r="T46" s="82"/>
      <c r="U46" s="83"/>
      <c r="V46" s="83"/>
      <c r="W46" s="84"/>
    </row>
    <row r="47" spans="1:23" ht="30">
      <c r="A47" s="66">
        <v>11</v>
      </c>
      <c r="B47" s="65" t="s">
        <v>44</v>
      </c>
      <c r="C47" s="65" t="s">
        <v>45</v>
      </c>
      <c r="D47" s="65"/>
      <c r="E47" s="65"/>
      <c r="F47" s="65"/>
      <c r="G47" s="65"/>
      <c r="H47" s="65"/>
      <c r="I47" s="2" t="s">
        <v>46</v>
      </c>
      <c r="J47" s="77" t="s">
        <v>204</v>
      </c>
      <c r="K47" s="78"/>
      <c r="L47" s="78"/>
      <c r="M47" s="78"/>
      <c r="N47" s="78"/>
      <c r="O47" s="78"/>
      <c r="P47" s="78"/>
      <c r="Q47" s="78"/>
      <c r="R47" s="78"/>
      <c r="S47" s="78"/>
      <c r="T47" s="78"/>
      <c r="U47" s="79"/>
      <c r="V47" s="79"/>
      <c r="W47" s="80"/>
    </row>
    <row r="48" spans="1:23" ht="15">
      <c r="A48" s="66"/>
      <c r="B48" s="65"/>
      <c r="C48" s="65"/>
      <c r="D48" s="65"/>
      <c r="E48" s="65"/>
      <c r="F48" s="65"/>
      <c r="G48" s="65"/>
      <c r="H48" s="65"/>
      <c r="I48" s="2" t="s">
        <v>47</v>
      </c>
      <c r="J48" s="85"/>
      <c r="K48" s="86"/>
      <c r="L48" s="86"/>
      <c r="M48" s="86"/>
      <c r="N48" s="86"/>
      <c r="O48" s="86"/>
      <c r="P48" s="86"/>
      <c r="Q48" s="86"/>
      <c r="R48" s="86"/>
      <c r="S48" s="86"/>
      <c r="T48" s="86"/>
      <c r="U48" s="87"/>
      <c r="V48" s="87"/>
      <c r="W48" s="88"/>
    </row>
    <row r="49" spans="1:23" ht="15">
      <c r="A49" s="66"/>
      <c r="B49" s="65"/>
      <c r="C49" s="65"/>
      <c r="D49" s="65"/>
      <c r="E49" s="65"/>
      <c r="F49" s="65"/>
      <c r="G49" s="65"/>
      <c r="H49" s="65"/>
      <c r="I49" s="2" t="s">
        <v>48</v>
      </c>
      <c r="J49" s="85"/>
      <c r="K49" s="86"/>
      <c r="L49" s="86"/>
      <c r="M49" s="86"/>
      <c r="N49" s="86"/>
      <c r="O49" s="86"/>
      <c r="P49" s="86"/>
      <c r="Q49" s="86"/>
      <c r="R49" s="86"/>
      <c r="S49" s="86"/>
      <c r="T49" s="86"/>
      <c r="U49" s="87"/>
      <c r="V49" s="87"/>
      <c r="W49" s="88"/>
    </row>
    <row r="50" spans="1:23" ht="30">
      <c r="A50" s="66"/>
      <c r="B50" s="65"/>
      <c r="C50" s="65"/>
      <c r="D50" s="65"/>
      <c r="E50" s="65"/>
      <c r="F50" s="65"/>
      <c r="G50" s="65"/>
      <c r="H50" s="65"/>
      <c r="I50" s="2" t="s">
        <v>49</v>
      </c>
      <c r="J50" s="85"/>
      <c r="K50" s="86"/>
      <c r="L50" s="86"/>
      <c r="M50" s="86"/>
      <c r="N50" s="86"/>
      <c r="O50" s="86"/>
      <c r="P50" s="86"/>
      <c r="Q50" s="86"/>
      <c r="R50" s="86"/>
      <c r="S50" s="86"/>
      <c r="T50" s="86"/>
      <c r="U50" s="87"/>
      <c r="V50" s="87"/>
      <c r="W50" s="88"/>
    </row>
    <row r="51" spans="1:23" ht="30">
      <c r="A51" s="66"/>
      <c r="B51" s="65"/>
      <c r="C51" s="65"/>
      <c r="D51" s="65"/>
      <c r="E51" s="65"/>
      <c r="F51" s="65"/>
      <c r="G51" s="65"/>
      <c r="H51" s="65"/>
      <c r="I51" s="2" t="s">
        <v>50</v>
      </c>
      <c r="J51" s="85"/>
      <c r="K51" s="86"/>
      <c r="L51" s="86"/>
      <c r="M51" s="86"/>
      <c r="N51" s="86"/>
      <c r="O51" s="86"/>
      <c r="P51" s="86"/>
      <c r="Q51" s="86"/>
      <c r="R51" s="86"/>
      <c r="S51" s="86"/>
      <c r="T51" s="86"/>
      <c r="U51" s="87"/>
      <c r="V51" s="87"/>
      <c r="W51" s="88"/>
    </row>
    <row r="52" spans="1:23" ht="15">
      <c r="A52" s="66"/>
      <c r="B52" s="65"/>
      <c r="C52" s="65"/>
      <c r="D52" s="65"/>
      <c r="E52" s="65"/>
      <c r="F52" s="65"/>
      <c r="G52" s="65"/>
      <c r="H52" s="65"/>
      <c r="I52" s="2" t="s">
        <v>51</v>
      </c>
      <c r="J52" s="81"/>
      <c r="K52" s="82"/>
      <c r="L52" s="82"/>
      <c r="M52" s="82"/>
      <c r="N52" s="82"/>
      <c r="O52" s="82"/>
      <c r="P52" s="82"/>
      <c r="Q52" s="82"/>
      <c r="R52" s="82"/>
      <c r="S52" s="82"/>
      <c r="T52" s="82"/>
      <c r="U52" s="83"/>
      <c r="V52" s="83"/>
      <c r="W52" s="84"/>
    </row>
    <row r="53" spans="1:23" ht="330">
      <c r="A53" s="3">
        <v>12</v>
      </c>
      <c r="B53" s="2" t="s">
        <v>52</v>
      </c>
      <c r="C53" s="65" t="s">
        <v>53</v>
      </c>
      <c r="D53" s="65"/>
      <c r="E53" s="65"/>
      <c r="F53" s="65"/>
      <c r="G53" s="65"/>
      <c r="H53" s="65"/>
      <c r="I53" s="65"/>
      <c r="J53" s="1">
        <v>9600</v>
      </c>
      <c r="K53" s="1">
        <v>10800</v>
      </c>
      <c r="L53" s="1">
        <v>12000</v>
      </c>
      <c r="M53" s="1">
        <v>12840</v>
      </c>
      <c r="N53" s="1">
        <v>14400</v>
      </c>
      <c r="O53" s="1">
        <v>15840</v>
      </c>
      <c r="P53" s="1">
        <v>16870</v>
      </c>
      <c r="Q53" s="1">
        <v>17882</v>
      </c>
      <c r="R53" s="1">
        <v>18866</v>
      </c>
      <c r="S53" s="6">
        <v>19809.3</v>
      </c>
      <c r="T53" s="1">
        <v>20898.81</v>
      </c>
      <c r="U53" s="1">
        <v>22361.4</v>
      </c>
      <c r="V53" s="1">
        <v>23568.9</v>
      </c>
      <c r="W53" s="17"/>
    </row>
    <row r="54" spans="1:23" ht="195">
      <c r="A54" s="3" t="s">
        <v>243</v>
      </c>
      <c r="B54" s="2" t="s">
        <v>54</v>
      </c>
      <c r="C54" s="65" t="s">
        <v>55</v>
      </c>
      <c r="D54" s="65"/>
      <c r="E54" s="65"/>
      <c r="F54" s="65"/>
      <c r="G54" s="65"/>
      <c r="H54" s="65"/>
      <c r="I54" s="65"/>
      <c r="J54" s="7" t="s">
        <v>202</v>
      </c>
      <c r="K54" s="7" t="s">
        <v>202</v>
      </c>
      <c r="L54" s="7" t="s">
        <v>202</v>
      </c>
      <c r="M54" s="7" t="s">
        <v>202</v>
      </c>
      <c r="N54" s="7" t="s">
        <v>202</v>
      </c>
      <c r="O54" s="1">
        <v>1500</v>
      </c>
      <c r="P54" s="1">
        <v>1597.5</v>
      </c>
      <c r="Q54" s="1">
        <v>1693.35</v>
      </c>
      <c r="R54" s="1">
        <v>1786.48</v>
      </c>
      <c r="S54" s="6">
        <v>1875.8</v>
      </c>
      <c r="T54" s="1">
        <v>1978.97</v>
      </c>
      <c r="U54" s="1">
        <v>2117.5</v>
      </c>
      <c r="V54" s="1">
        <v>2231.85</v>
      </c>
      <c r="W54" s="17"/>
    </row>
    <row r="55" spans="1:23" ht="105">
      <c r="A55" s="3">
        <v>13</v>
      </c>
      <c r="B55" s="2" t="s">
        <v>56</v>
      </c>
      <c r="C55" s="65" t="s">
        <v>57</v>
      </c>
      <c r="D55" s="65"/>
      <c r="E55" s="65"/>
      <c r="F55" s="65"/>
      <c r="G55" s="65"/>
      <c r="H55" s="65"/>
      <c r="I55" s="65"/>
      <c r="K55" s="16" t="s">
        <v>277</v>
      </c>
      <c r="L55" s="13" t="s">
        <v>278</v>
      </c>
      <c r="M55" s="13" t="s">
        <v>279</v>
      </c>
      <c r="N55" s="13" t="s">
        <v>276</v>
      </c>
      <c r="O55" s="13" t="s">
        <v>280</v>
      </c>
      <c r="P55" s="13" t="s">
        <v>281</v>
      </c>
      <c r="Q55" s="13" t="s">
        <v>282</v>
      </c>
      <c r="R55" s="13" t="s">
        <v>282</v>
      </c>
      <c r="S55" s="13" t="s">
        <v>282</v>
      </c>
      <c r="T55" s="13" t="s">
        <v>282</v>
      </c>
      <c r="U55" s="13" t="s">
        <v>282</v>
      </c>
      <c r="V55" s="13" t="s">
        <v>282</v>
      </c>
      <c r="W55" s="40" t="s">
        <v>282</v>
      </c>
    </row>
    <row r="56" spans="1:23" ht="240">
      <c r="A56" s="3">
        <v>14</v>
      </c>
      <c r="B56" s="2" t="s">
        <v>239</v>
      </c>
      <c r="C56" s="65" t="s">
        <v>190</v>
      </c>
      <c r="D56" s="65"/>
      <c r="E56" s="65"/>
      <c r="F56" s="65"/>
      <c r="G56" s="65"/>
      <c r="H56" s="65"/>
      <c r="I56" s="65"/>
      <c r="J56" s="7" t="s">
        <v>202</v>
      </c>
      <c r="K56" s="7" t="s">
        <v>202</v>
      </c>
      <c r="L56" s="7" t="s">
        <v>202</v>
      </c>
      <c r="M56" s="1">
        <v>500</v>
      </c>
      <c r="N56" s="1">
        <v>500</v>
      </c>
      <c r="O56" s="1">
        <v>500</v>
      </c>
      <c r="P56" s="1">
        <v>500</v>
      </c>
      <c r="Q56" s="1">
        <v>500</v>
      </c>
      <c r="R56" s="1">
        <v>500</v>
      </c>
      <c r="S56" s="6">
        <v>500</v>
      </c>
      <c r="T56" s="1">
        <v>500</v>
      </c>
      <c r="U56" s="1">
        <v>500</v>
      </c>
      <c r="V56" s="1">
        <v>500</v>
      </c>
      <c r="W56" s="17">
        <v>1000</v>
      </c>
    </row>
    <row r="57" spans="1:23" ht="195">
      <c r="A57" s="3">
        <v>15</v>
      </c>
      <c r="B57" s="2" t="s">
        <v>240</v>
      </c>
      <c r="C57" s="65" t="s">
        <v>58</v>
      </c>
      <c r="D57" s="65"/>
      <c r="E57" s="65"/>
      <c r="F57" s="65"/>
      <c r="G57" s="65"/>
      <c r="H57" s="65"/>
      <c r="I57" s="65"/>
      <c r="J57" s="7" t="s">
        <v>202</v>
      </c>
      <c r="K57" s="7" t="s">
        <v>202</v>
      </c>
      <c r="L57" s="1">
        <v>500</v>
      </c>
      <c r="M57" s="1">
        <v>650</v>
      </c>
      <c r="N57" s="1">
        <v>1280</v>
      </c>
      <c r="O57" s="1">
        <v>1280</v>
      </c>
      <c r="P57" s="1">
        <v>1280</v>
      </c>
      <c r="Q57" s="1">
        <v>1280</v>
      </c>
      <c r="R57" s="1">
        <v>1280</v>
      </c>
      <c r="S57" s="6">
        <v>1280</v>
      </c>
      <c r="T57" s="1">
        <v>1280</v>
      </c>
      <c r="U57" s="1">
        <v>1280</v>
      </c>
      <c r="V57" s="1">
        <v>1280</v>
      </c>
      <c r="W57" s="17">
        <v>1280</v>
      </c>
    </row>
    <row r="58" spans="1:23" ht="75">
      <c r="A58" s="3">
        <v>16</v>
      </c>
      <c r="B58" s="2" t="s">
        <v>59</v>
      </c>
      <c r="C58" s="65" t="s">
        <v>58</v>
      </c>
      <c r="D58" s="65"/>
      <c r="E58" s="65"/>
      <c r="F58" s="65"/>
      <c r="G58" s="65"/>
      <c r="H58" s="65"/>
      <c r="I58" s="65"/>
      <c r="J58" s="1" t="s">
        <v>205</v>
      </c>
      <c r="K58" s="1">
        <v>500</v>
      </c>
      <c r="L58" s="1">
        <v>500</v>
      </c>
      <c r="M58" s="1">
        <v>540</v>
      </c>
      <c r="N58" s="1">
        <v>540</v>
      </c>
      <c r="O58" s="1">
        <v>540</v>
      </c>
      <c r="P58" s="1">
        <v>540</v>
      </c>
      <c r="Q58" s="1">
        <v>540</v>
      </c>
      <c r="R58" s="1">
        <v>540</v>
      </c>
      <c r="S58" s="1">
        <v>540</v>
      </c>
      <c r="T58" s="1">
        <v>540</v>
      </c>
      <c r="U58" s="1">
        <v>540</v>
      </c>
      <c r="V58" s="1">
        <v>540</v>
      </c>
      <c r="W58" s="17">
        <v>540</v>
      </c>
    </row>
    <row r="59" spans="1:23" ht="60">
      <c r="A59" s="3" t="s">
        <v>244</v>
      </c>
      <c r="B59" s="2" t="s">
        <v>60</v>
      </c>
      <c r="C59" s="65" t="s">
        <v>58</v>
      </c>
      <c r="D59" s="65"/>
      <c r="E59" s="65"/>
      <c r="F59" s="65"/>
      <c r="G59" s="65"/>
      <c r="H59" s="65"/>
      <c r="I59" s="65"/>
      <c r="J59" s="1" t="s">
        <v>202</v>
      </c>
      <c r="K59" s="1" t="s">
        <v>202</v>
      </c>
      <c r="L59" s="1" t="s">
        <v>202</v>
      </c>
      <c r="M59" s="1" t="s">
        <v>202</v>
      </c>
      <c r="N59" s="1" t="s">
        <v>202</v>
      </c>
      <c r="O59" s="1" t="s">
        <v>202</v>
      </c>
      <c r="P59" s="54" t="s">
        <v>204</v>
      </c>
      <c r="Q59" s="50"/>
      <c r="R59" s="50"/>
      <c r="S59" s="50"/>
      <c r="T59" s="50"/>
      <c r="U59" s="53"/>
      <c r="V59" s="53"/>
      <c r="W59" s="52"/>
    </row>
    <row r="60" spans="1:23" ht="14.25" customHeight="1">
      <c r="A60" s="48" t="s">
        <v>61</v>
      </c>
      <c r="B60" s="49"/>
      <c r="C60" s="49"/>
      <c r="D60" s="49"/>
      <c r="E60" s="49"/>
      <c r="F60" s="49"/>
      <c r="G60" s="49"/>
      <c r="H60" s="49"/>
      <c r="I60" s="49"/>
      <c r="J60" s="50"/>
      <c r="K60" s="50"/>
      <c r="L60" s="50"/>
      <c r="M60" s="50"/>
      <c r="N60" s="50"/>
      <c r="O60" s="50"/>
      <c r="P60" s="50"/>
      <c r="Q60" s="50"/>
      <c r="R60" s="92"/>
      <c r="S60" s="6"/>
      <c r="T60" s="1"/>
      <c r="U60" s="1"/>
      <c r="V60" s="1"/>
      <c r="W60" s="17"/>
    </row>
    <row r="61" spans="1:23" ht="15">
      <c r="A61" s="66" t="s">
        <v>245</v>
      </c>
      <c r="B61" s="65" t="s">
        <v>241</v>
      </c>
      <c r="C61" s="65" t="s">
        <v>29</v>
      </c>
      <c r="D61" s="65" t="s">
        <v>62</v>
      </c>
      <c r="E61" s="65"/>
      <c r="F61" s="65"/>
      <c r="G61" s="65"/>
      <c r="H61" s="65"/>
      <c r="I61" s="65"/>
      <c r="J61" s="73" t="s">
        <v>202</v>
      </c>
      <c r="K61" s="73">
        <v>300</v>
      </c>
      <c r="L61" s="73">
        <v>325</v>
      </c>
      <c r="M61" s="73">
        <v>325</v>
      </c>
      <c r="N61" s="73">
        <v>325</v>
      </c>
      <c r="O61" s="73">
        <v>325</v>
      </c>
      <c r="P61" s="73">
        <v>325</v>
      </c>
      <c r="Q61" s="73">
        <v>325</v>
      </c>
      <c r="R61" s="73">
        <v>325</v>
      </c>
      <c r="S61" s="101">
        <v>325</v>
      </c>
      <c r="T61" s="73">
        <v>325</v>
      </c>
      <c r="U61" s="62">
        <v>325</v>
      </c>
      <c r="V61" s="62">
        <v>325</v>
      </c>
      <c r="W61" s="62">
        <v>325</v>
      </c>
    </row>
    <row r="62" spans="1:23" ht="15">
      <c r="A62" s="66"/>
      <c r="B62" s="65"/>
      <c r="C62" s="65"/>
      <c r="D62" s="65" t="s">
        <v>63</v>
      </c>
      <c r="E62" s="65"/>
      <c r="F62" s="65"/>
      <c r="G62" s="65"/>
      <c r="H62" s="65"/>
      <c r="I62" s="65"/>
      <c r="J62" s="65"/>
      <c r="K62" s="65"/>
      <c r="L62" s="65"/>
      <c r="M62" s="65"/>
      <c r="N62" s="65"/>
      <c r="O62" s="65"/>
      <c r="P62" s="65"/>
      <c r="Q62" s="65"/>
      <c r="R62" s="65"/>
      <c r="S62" s="65"/>
      <c r="T62" s="65"/>
      <c r="U62" s="67"/>
      <c r="V62" s="67"/>
      <c r="W62" s="89"/>
    </row>
    <row r="63" spans="1:23" ht="15">
      <c r="A63" s="66"/>
      <c r="B63" s="65"/>
      <c r="C63" s="65"/>
      <c r="D63" s="65" t="s">
        <v>64</v>
      </c>
      <c r="E63" s="65"/>
      <c r="F63" s="65"/>
      <c r="G63" s="65"/>
      <c r="H63" s="65"/>
      <c r="I63" s="65"/>
      <c r="J63" s="65"/>
      <c r="K63" s="65"/>
      <c r="L63" s="65"/>
      <c r="M63" s="65"/>
      <c r="N63" s="65"/>
      <c r="O63" s="65"/>
      <c r="P63" s="65"/>
      <c r="Q63" s="65"/>
      <c r="R63" s="65"/>
      <c r="S63" s="65"/>
      <c r="T63" s="65"/>
      <c r="U63" s="67"/>
      <c r="V63" s="67"/>
      <c r="W63" s="89"/>
    </row>
    <row r="64" spans="1:23" ht="15">
      <c r="A64" s="66"/>
      <c r="B64" s="65"/>
      <c r="C64" s="65"/>
      <c r="D64" s="65" t="s">
        <v>65</v>
      </c>
      <c r="E64" s="65"/>
      <c r="F64" s="65"/>
      <c r="G64" s="65"/>
      <c r="H64" s="65"/>
      <c r="I64" s="65"/>
      <c r="J64" s="65"/>
      <c r="K64" s="65"/>
      <c r="L64" s="65"/>
      <c r="M64" s="65"/>
      <c r="N64" s="65"/>
      <c r="O64" s="65"/>
      <c r="P64" s="65"/>
      <c r="Q64" s="65"/>
      <c r="R64" s="65"/>
      <c r="S64" s="65"/>
      <c r="T64" s="65"/>
      <c r="U64" s="67"/>
      <c r="V64" s="67"/>
      <c r="W64" s="89"/>
    </row>
    <row r="65" spans="1:23" ht="15">
      <c r="A65" s="66"/>
      <c r="B65" s="65"/>
      <c r="C65" s="65"/>
      <c r="D65" s="65" t="s">
        <v>66</v>
      </c>
      <c r="E65" s="65"/>
      <c r="F65" s="65"/>
      <c r="G65" s="65"/>
      <c r="H65" s="65"/>
      <c r="I65" s="65"/>
      <c r="J65" s="65"/>
      <c r="K65" s="1" t="s">
        <v>202</v>
      </c>
      <c r="L65" s="1" t="s">
        <v>202</v>
      </c>
      <c r="M65" s="65"/>
      <c r="N65" s="65"/>
      <c r="O65" s="65"/>
      <c r="P65" s="65"/>
      <c r="Q65" s="65"/>
      <c r="R65" s="65"/>
      <c r="S65" s="65"/>
      <c r="T65" s="65"/>
      <c r="U65" s="68"/>
      <c r="V65" s="68"/>
      <c r="W65" s="63"/>
    </row>
    <row r="66" spans="1:23" ht="15">
      <c r="A66" s="66" t="s">
        <v>246</v>
      </c>
      <c r="B66" s="65" t="s">
        <v>67</v>
      </c>
      <c r="C66" s="65" t="s">
        <v>68</v>
      </c>
      <c r="D66" s="65"/>
      <c r="E66" s="65"/>
      <c r="F66" s="65"/>
      <c r="G66" s="65"/>
      <c r="H66" s="65"/>
      <c r="I66" s="65"/>
      <c r="J66" s="7" t="s">
        <v>202</v>
      </c>
      <c r="K66" s="7" t="s">
        <v>202</v>
      </c>
      <c r="L66" s="7" t="s">
        <v>202</v>
      </c>
      <c r="M66" s="7" t="s">
        <v>202</v>
      </c>
      <c r="N66" s="7" t="s">
        <v>202</v>
      </c>
      <c r="O66" s="7" t="s">
        <v>202</v>
      </c>
      <c r="P66" s="7" t="s">
        <v>202</v>
      </c>
      <c r="Q66" s="7" t="s">
        <v>202</v>
      </c>
      <c r="R66" s="1">
        <v>10000</v>
      </c>
      <c r="S66" s="1">
        <v>10000</v>
      </c>
      <c r="T66" s="1">
        <v>10000</v>
      </c>
      <c r="U66" s="1">
        <v>10000</v>
      </c>
      <c r="V66" s="1">
        <v>10000</v>
      </c>
      <c r="W66" s="42">
        <v>10000</v>
      </c>
    </row>
    <row r="67" spans="1:23" ht="15">
      <c r="A67" s="66"/>
      <c r="B67" s="65"/>
      <c r="C67" s="65" t="s">
        <v>29</v>
      </c>
      <c r="D67" s="65"/>
      <c r="E67" s="65"/>
      <c r="F67" s="65"/>
      <c r="G67" s="65"/>
      <c r="H67" s="65"/>
      <c r="I67" s="65"/>
      <c r="J67" s="7" t="s">
        <v>202</v>
      </c>
      <c r="K67" s="7" t="s">
        <v>202</v>
      </c>
      <c r="L67" s="7" t="s">
        <v>202</v>
      </c>
      <c r="M67" s="7" t="s">
        <v>202</v>
      </c>
      <c r="N67" s="7" t="s">
        <v>202</v>
      </c>
      <c r="O67" s="7" t="s">
        <v>202</v>
      </c>
      <c r="P67" s="7" t="s">
        <v>202</v>
      </c>
      <c r="Q67" s="7" t="s">
        <v>202</v>
      </c>
      <c r="R67" s="1">
        <v>1000</v>
      </c>
      <c r="S67" s="1">
        <v>1000</v>
      </c>
      <c r="T67" s="1">
        <v>1000</v>
      </c>
      <c r="U67" s="1">
        <v>1000</v>
      </c>
      <c r="V67" s="1">
        <v>1000</v>
      </c>
      <c r="W67" s="42">
        <v>1000</v>
      </c>
    </row>
    <row r="68" spans="1:23" ht="30">
      <c r="A68" s="66"/>
      <c r="B68" s="65"/>
      <c r="C68" s="65" t="s">
        <v>69</v>
      </c>
      <c r="D68" s="65"/>
      <c r="E68" s="65"/>
      <c r="F68" s="65"/>
      <c r="G68" s="65"/>
      <c r="H68" s="65"/>
      <c r="I68" s="2" t="s">
        <v>70</v>
      </c>
      <c r="J68" s="7" t="s">
        <v>202</v>
      </c>
      <c r="K68" s="7" t="s">
        <v>202</v>
      </c>
      <c r="L68" s="7" t="s">
        <v>202</v>
      </c>
      <c r="M68" s="7" t="s">
        <v>202</v>
      </c>
      <c r="N68" s="7" t="s">
        <v>202</v>
      </c>
      <c r="O68" s="7" t="s">
        <v>202</v>
      </c>
      <c r="P68" s="7" t="s">
        <v>202</v>
      </c>
      <c r="Q68" s="7" t="s">
        <v>202</v>
      </c>
      <c r="R68" s="1">
        <v>20000</v>
      </c>
      <c r="S68" s="1">
        <v>20000</v>
      </c>
      <c r="T68" s="1">
        <v>20000</v>
      </c>
      <c r="U68" s="1">
        <v>20000</v>
      </c>
      <c r="V68" s="1">
        <v>20000</v>
      </c>
      <c r="W68" s="42">
        <v>20000</v>
      </c>
    </row>
    <row r="69" spans="1:23" ht="30">
      <c r="A69" s="66"/>
      <c r="B69" s="65"/>
      <c r="C69" s="65"/>
      <c r="D69" s="65"/>
      <c r="E69" s="65"/>
      <c r="F69" s="65"/>
      <c r="G69" s="65"/>
      <c r="H69" s="65"/>
      <c r="I69" s="2" t="s">
        <v>71</v>
      </c>
      <c r="J69" s="7" t="s">
        <v>202</v>
      </c>
      <c r="K69" s="7" t="s">
        <v>202</v>
      </c>
      <c r="L69" s="7" t="s">
        <v>202</v>
      </c>
      <c r="M69" s="7" t="s">
        <v>202</v>
      </c>
      <c r="N69" s="7" t="s">
        <v>202</v>
      </c>
      <c r="O69" s="7" t="s">
        <v>202</v>
      </c>
      <c r="P69" s="7" t="s">
        <v>202</v>
      </c>
      <c r="Q69" s="7" t="s">
        <v>202</v>
      </c>
      <c r="R69" s="1">
        <v>40000</v>
      </c>
      <c r="S69" s="1">
        <v>40000</v>
      </c>
      <c r="T69" s="1">
        <v>40000</v>
      </c>
      <c r="U69" s="1">
        <v>40000</v>
      </c>
      <c r="V69" s="1">
        <v>40000</v>
      </c>
      <c r="W69" s="42">
        <v>40000</v>
      </c>
    </row>
    <row r="70" spans="1:23" ht="30">
      <c r="A70" s="66"/>
      <c r="B70" s="65"/>
      <c r="C70" s="65"/>
      <c r="D70" s="65"/>
      <c r="E70" s="65"/>
      <c r="F70" s="65"/>
      <c r="G70" s="65"/>
      <c r="H70" s="65"/>
      <c r="I70" s="2" t="s">
        <v>72</v>
      </c>
      <c r="J70" s="7" t="s">
        <v>202</v>
      </c>
      <c r="K70" s="7" t="s">
        <v>202</v>
      </c>
      <c r="L70" s="7" t="s">
        <v>202</v>
      </c>
      <c r="M70" s="7" t="s">
        <v>202</v>
      </c>
      <c r="N70" s="7" t="s">
        <v>202</v>
      </c>
      <c r="O70" s="7" t="s">
        <v>202</v>
      </c>
      <c r="P70" s="7" t="s">
        <v>202</v>
      </c>
      <c r="Q70" s="7" t="s">
        <v>202</v>
      </c>
      <c r="R70" s="1">
        <v>60000</v>
      </c>
      <c r="S70" s="1">
        <v>60000</v>
      </c>
      <c r="T70" s="1">
        <v>60000</v>
      </c>
      <c r="U70" s="1">
        <v>60000</v>
      </c>
      <c r="V70" s="1">
        <v>60000</v>
      </c>
      <c r="W70" s="42">
        <v>60000</v>
      </c>
    </row>
    <row r="71" spans="1:23" ht="15">
      <c r="A71" s="66"/>
      <c r="B71" s="65"/>
      <c r="C71" s="65" t="s">
        <v>73</v>
      </c>
      <c r="D71" s="65"/>
      <c r="E71" s="65"/>
      <c r="F71" s="65"/>
      <c r="G71" s="65"/>
      <c r="H71" s="65"/>
      <c r="I71" s="65"/>
      <c r="J71" s="7" t="s">
        <v>202</v>
      </c>
      <c r="K71" s="7" t="s">
        <v>202</v>
      </c>
      <c r="L71" s="7" t="s">
        <v>202</v>
      </c>
      <c r="M71" s="7" t="s">
        <v>202</v>
      </c>
      <c r="N71" s="7" t="s">
        <v>202</v>
      </c>
      <c r="O71" s="7" t="s">
        <v>202</v>
      </c>
      <c r="P71" s="7" t="s">
        <v>202</v>
      </c>
      <c r="Q71" s="7" t="s">
        <v>202</v>
      </c>
      <c r="R71" s="1">
        <v>325</v>
      </c>
      <c r="S71" s="1">
        <v>325</v>
      </c>
      <c r="T71" s="1">
        <v>325</v>
      </c>
      <c r="U71" s="1">
        <v>325</v>
      </c>
      <c r="V71" s="1">
        <v>325</v>
      </c>
      <c r="W71" s="42">
        <v>325</v>
      </c>
    </row>
    <row r="72" spans="1:23" ht="15">
      <c r="A72" s="94" t="s">
        <v>74</v>
      </c>
      <c r="B72" s="95"/>
      <c r="C72" s="95"/>
      <c r="D72" s="95"/>
      <c r="E72" s="95"/>
      <c r="F72" s="95"/>
      <c r="G72" s="95"/>
      <c r="H72" s="95"/>
      <c r="I72" s="95"/>
      <c r="J72" s="96"/>
      <c r="K72" s="96"/>
      <c r="L72" s="96"/>
      <c r="M72" s="96"/>
      <c r="N72" s="96"/>
      <c r="O72" s="96"/>
      <c r="P72" s="96"/>
      <c r="Q72" s="96"/>
      <c r="R72" s="96"/>
      <c r="S72" s="97"/>
      <c r="T72" s="97"/>
      <c r="U72" s="98"/>
      <c r="V72" s="1"/>
      <c r="W72" s="17"/>
    </row>
    <row r="73" spans="1:23" ht="45">
      <c r="A73" s="3" t="s">
        <v>247</v>
      </c>
      <c r="B73" s="2" t="s">
        <v>75</v>
      </c>
      <c r="C73" s="65" t="s">
        <v>29</v>
      </c>
      <c r="D73" s="65"/>
      <c r="E73" s="65"/>
      <c r="F73" s="65"/>
      <c r="G73" s="65"/>
      <c r="H73" s="65"/>
      <c r="I73" s="65"/>
      <c r="J73" s="7" t="s">
        <v>202</v>
      </c>
      <c r="K73" s="7" t="s">
        <v>202</v>
      </c>
      <c r="L73" s="7" t="s">
        <v>202</v>
      </c>
      <c r="M73" s="1">
        <v>300</v>
      </c>
      <c r="N73" s="1">
        <v>501.45</v>
      </c>
      <c r="O73" s="1">
        <v>556.11</v>
      </c>
      <c r="P73" s="1">
        <v>591.14</v>
      </c>
      <c r="Q73" s="1">
        <v>628.97</v>
      </c>
      <c r="R73" s="1">
        <v>668.6</v>
      </c>
      <c r="S73" s="6">
        <v>712.06</v>
      </c>
      <c r="T73" s="1">
        <v>713</v>
      </c>
      <c r="U73" s="1">
        <v>713</v>
      </c>
      <c r="V73" s="1">
        <v>713</v>
      </c>
      <c r="W73" s="17">
        <v>713</v>
      </c>
    </row>
    <row r="74" spans="1:23" ht="15">
      <c r="A74" s="66" t="s">
        <v>248</v>
      </c>
      <c r="B74" s="65" t="s">
        <v>272</v>
      </c>
      <c r="C74" s="65" t="s">
        <v>29</v>
      </c>
      <c r="D74" s="65" t="s">
        <v>76</v>
      </c>
      <c r="E74" s="65"/>
      <c r="F74" s="65"/>
      <c r="G74" s="65"/>
      <c r="H74" s="65"/>
      <c r="I74" s="65"/>
      <c r="J74" s="1" t="s">
        <v>202</v>
      </c>
      <c r="K74" s="1" t="s">
        <v>202</v>
      </c>
      <c r="L74" s="1">
        <v>410</v>
      </c>
      <c r="M74" s="1">
        <v>447.72</v>
      </c>
      <c r="N74" s="1">
        <v>501.45</v>
      </c>
      <c r="O74" s="1">
        <v>556.11</v>
      </c>
      <c r="P74" s="1">
        <v>591.14</v>
      </c>
      <c r="Q74" s="1">
        <v>628.97</v>
      </c>
      <c r="R74" s="1">
        <v>668.6</v>
      </c>
      <c r="S74" s="6">
        <v>712.06</v>
      </c>
      <c r="T74" s="6">
        <v>712.06</v>
      </c>
      <c r="U74" s="1">
        <v>751</v>
      </c>
      <c r="V74" s="1">
        <v>799.82</v>
      </c>
      <c r="W74" s="17">
        <v>834.21</v>
      </c>
    </row>
    <row r="75" spans="1:23" ht="15">
      <c r="A75" s="66"/>
      <c r="B75" s="65"/>
      <c r="C75" s="65"/>
      <c r="D75" s="65" t="s">
        <v>77</v>
      </c>
      <c r="E75" s="65"/>
      <c r="F75" s="65"/>
      <c r="G75" s="65"/>
      <c r="H75" s="65"/>
      <c r="I75" s="65"/>
      <c r="J75" s="1" t="s">
        <v>202</v>
      </c>
      <c r="K75" s="1" t="s">
        <v>202</v>
      </c>
      <c r="L75" s="1">
        <v>350</v>
      </c>
      <c r="M75" s="1">
        <v>382.2</v>
      </c>
      <c r="N75" s="1">
        <v>428.06</v>
      </c>
      <c r="O75" s="1">
        <v>474.72</v>
      </c>
      <c r="P75" s="1">
        <v>504.63</v>
      </c>
      <c r="Q75" s="1">
        <v>536.93</v>
      </c>
      <c r="R75" s="1">
        <v>560.76</v>
      </c>
      <c r="S75" s="6">
        <v>607.86</v>
      </c>
      <c r="T75" s="6">
        <v>607.86</v>
      </c>
      <c r="U75" s="1">
        <v>641</v>
      </c>
      <c r="V75" s="1">
        <v>682.67</v>
      </c>
      <c r="W75" s="17">
        <v>712.02</v>
      </c>
    </row>
    <row r="76" spans="1:23" ht="15">
      <c r="A76" s="66"/>
      <c r="B76" s="65"/>
      <c r="C76" s="65"/>
      <c r="D76" s="65" t="s">
        <v>78</v>
      </c>
      <c r="E76" s="65"/>
      <c r="F76" s="65"/>
      <c r="G76" s="65"/>
      <c r="H76" s="65"/>
      <c r="I76" s="65"/>
      <c r="J76" s="1" t="s">
        <v>202</v>
      </c>
      <c r="K76" s="1" t="s">
        <v>202</v>
      </c>
      <c r="L76" s="1">
        <v>425</v>
      </c>
      <c r="M76" s="1">
        <v>464.1</v>
      </c>
      <c r="N76" s="1">
        <v>519.79</v>
      </c>
      <c r="O76" s="1">
        <v>576.45</v>
      </c>
      <c r="P76" s="1">
        <v>612.77</v>
      </c>
      <c r="Q76" s="1">
        <v>651.99</v>
      </c>
      <c r="R76" s="1">
        <v>693.07</v>
      </c>
      <c r="S76" s="6">
        <v>738.12</v>
      </c>
      <c r="T76" s="6">
        <v>738.12</v>
      </c>
      <c r="U76" s="1">
        <v>779</v>
      </c>
      <c r="V76" s="1">
        <v>829.64</v>
      </c>
      <c r="W76" s="17">
        <v>865.31</v>
      </c>
    </row>
    <row r="77" spans="1:23" ht="28.5" customHeight="1">
      <c r="A77" s="66"/>
      <c r="B77" s="65"/>
      <c r="C77" s="65"/>
      <c r="D77" s="65" t="s">
        <v>79</v>
      </c>
      <c r="E77" s="65"/>
      <c r="F77" s="65"/>
      <c r="G77" s="65"/>
      <c r="H77" s="65"/>
      <c r="I77" s="65"/>
      <c r="J77" s="1" t="s">
        <v>202</v>
      </c>
      <c r="K77" s="1" t="s">
        <v>202</v>
      </c>
      <c r="L77" s="1">
        <v>350</v>
      </c>
      <c r="M77" s="1">
        <v>382.2</v>
      </c>
      <c r="N77" s="1">
        <v>428.06</v>
      </c>
      <c r="O77" s="1">
        <v>474.72</v>
      </c>
      <c r="P77" s="1">
        <v>504.63</v>
      </c>
      <c r="Q77" s="1">
        <v>536.93</v>
      </c>
      <c r="R77" s="1">
        <v>560.76</v>
      </c>
      <c r="S77" s="6">
        <v>607.86</v>
      </c>
      <c r="T77" s="6">
        <v>607.86</v>
      </c>
      <c r="U77" s="1">
        <v>641</v>
      </c>
      <c r="V77" s="1">
        <v>682.67</v>
      </c>
      <c r="W77" s="17">
        <v>712.02</v>
      </c>
    </row>
    <row r="78" spans="1:23" ht="15">
      <c r="A78" s="66"/>
      <c r="B78" s="65"/>
      <c r="C78" s="65" t="s">
        <v>191</v>
      </c>
      <c r="D78" s="65" t="s">
        <v>76</v>
      </c>
      <c r="E78" s="65"/>
      <c r="F78" s="65"/>
      <c r="G78" s="65"/>
      <c r="H78" s="65"/>
      <c r="I78" s="65"/>
      <c r="J78" s="73">
        <v>75</v>
      </c>
      <c r="K78" s="73">
        <v>85</v>
      </c>
      <c r="L78" s="73">
        <v>170</v>
      </c>
      <c r="M78" s="73">
        <v>170</v>
      </c>
      <c r="N78" s="73">
        <v>170</v>
      </c>
      <c r="O78" s="73">
        <v>170</v>
      </c>
      <c r="P78" s="73">
        <v>170</v>
      </c>
      <c r="Q78" s="73">
        <v>220</v>
      </c>
      <c r="R78" s="73">
        <v>220</v>
      </c>
      <c r="S78" s="101">
        <v>220</v>
      </c>
      <c r="T78" s="73">
        <v>220</v>
      </c>
      <c r="U78" s="62">
        <v>220</v>
      </c>
      <c r="V78" s="62">
        <v>220</v>
      </c>
      <c r="W78" s="62">
        <v>220</v>
      </c>
    </row>
    <row r="79" spans="1:23" ht="15">
      <c r="A79" s="66"/>
      <c r="B79" s="65"/>
      <c r="C79" s="65"/>
      <c r="D79" s="65" t="s">
        <v>77</v>
      </c>
      <c r="E79" s="65"/>
      <c r="F79" s="65"/>
      <c r="G79" s="65"/>
      <c r="H79" s="65"/>
      <c r="I79" s="65"/>
      <c r="J79" s="65"/>
      <c r="K79" s="65"/>
      <c r="L79" s="65"/>
      <c r="M79" s="65"/>
      <c r="N79" s="65"/>
      <c r="O79" s="65"/>
      <c r="P79" s="65"/>
      <c r="Q79" s="65"/>
      <c r="R79" s="65"/>
      <c r="S79" s="65"/>
      <c r="T79" s="65"/>
      <c r="U79" s="67"/>
      <c r="V79" s="67"/>
      <c r="W79" s="67"/>
    </row>
    <row r="80" spans="1:23" ht="15">
      <c r="A80" s="66"/>
      <c r="B80" s="65"/>
      <c r="C80" s="65"/>
      <c r="D80" s="65" t="s">
        <v>80</v>
      </c>
      <c r="E80" s="65"/>
      <c r="F80" s="65"/>
      <c r="G80" s="65"/>
      <c r="H80" s="65"/>
      <c r="I80" s="65"/>
      <c r="J80" s="65"/>
      <c r="K80" s="65"/>
      <c r="L80" s="65"/>
      <c r="M80" s="65"/>
      <c r="N80" s="65"/>
      <c r="O80" s="65"/>
      <c r="P80" s="65"/>
      <c r="Q80" s="65"/>
      <c r="R80" s="65"/>
      <c r="S80" s="65"/>
      <c r="T80" s="65"/>
      <c r="U80" s="68"/>
      <c r="V80" s="68"/>
      <c r="W80" s="68"/>
    </row>
    <row r="81" spans="1:23" ht="15">
      <c r="A81" s="66"/>
      <c r="B81" s="65"/>
      <c r="C81" s="65" t="s">
        <v>81</v>
      </c>
      <c r="D81" s="65"/>
      <c r="E81" s="65"/>
      <c r="F81" s="65"/>
      <c r="G81" s="65"/>
      <c r="H81" s="65"/>
      <c r="I81" s="65"/>
      <c r="J81" s="54" t="s">
        <v>204</v>
      </c>
      <c r="K81" s="50"/>
      <c r="L81" s="50"/>
      <c r="M81" s="50"/>
      <c r="N81" s="50"/>
      <c r="O81" s="50"/>
      <c r="P81" s="50"/>
      <c r="Q81" s="50"/>
      <c r="R81" s="50"/>
      <c r="S81" s="50"/>
      <c r="T81" s="50"/>
      <c r="U81" s="53"/>
      <c r="V81" s="53"/>
      <c r="W81" s="52"/>
    </row>
    <row r="82" spans="1:23" ht="15">
      <c r="A82" s="66"/>
      <c r="B82" s="65"/>
      <c r="C82" s="65" t="s">
        <v>82</v>
      </c>
      <c r="D82" s="65"/>
      <c r="E82" s="65"/>
      <c r="F82" s="65"/>
      <c r="G82" s="65"/>
      <c r="H82" s="65"/>
      <c r="I82" s="65"/>
      <c r="J82" s="54" t="s">
        <v>204</v>
      </c>
      <c r="K82" s="50"/>
      <c r="L82" s="50"/>
      <c r="M82" s="50"/>
      <c r="N82" s="50"/>
      <c r="O82" s="50"/>
      <c r="P82" s="50"/>
      <c r="Q82" s="50"/>
      <c r="R82" s="50"/>
      <c r="S82" s="50"/>
      <c r="T82" s="50"/>
      <c r="U82" s="53"/>
      <c r="V82" s="53"/>
      <c r="W82" s="52"/>
    </row>
    <row r="83" spans="1:23" ht="15">
      <c r="A83" s="66"/>
      <c r="B83" s="65"/>
      <c r="C83" s="65" t="s">
        <v>83</v>
      </c>
      <c r="D83" s="65"/>
      <c r="E83" s="65"/>
      <c r="F83" s="65"/>
      <c r="G83" s="65"/>
      <c r="H83" s="65"/>
      <c r="I83" s="65"/>
      <c r="J83" s="73" t="s">
        <v>204</v>
      </c>
      <c r="K83" s="65"/>
      <c r="L83" s="1">
        <v>3000</v>
      </c>
      <c r="M83" s="1">
        <v>3000</v>
      </c>
      <c r="N83" s="1">
        <v>3000</v>
      </c>
      <c r="O83" s="1">
        <v>3000</v>
      </c>
      <c r="P83" s="1">
        <v>3000</v>
      </c>
      <c r="Q83" s="1">
        <v>3000</v>
      </c>
      <c r="R83" s="1">
        <v>3000</v>
      </c>
      <c r="S83" s="6">
        <v>3000</v>
      </c>
      <c r="T83" s="1">
        <v>3000</v>
      </c>
      <c r="U83" s="1">
        <v>3000</v>
      </c>
      <c r="V83" s="1">
        <v>3000</v>
      </c>
      <c r="W83" s="17">
        <v>3000</v>
      </c>
    </row>
    <row r="84" spans="1:23" ht="15">
      <c r="A84" s="66"/>
      <c r="B84" s="65"/>
      <c r="C84" s="65" t="s">
        <v>84</v>
      </c>
      <c r="D84" s="65"/>
      <c r="E84" s="65"/>
      <c r="F84" s="65"/>
      <c r="G84" s="65"/>
      <c r="H84" s="65"/>
      <c r="I84" s="65"/>
      <c r="J84" s="54" t="s">
        <v>198</v>
      </c>
      <c r="K84" s="50"/>
      <c r="L84" s="50"/>
      <c r="M84" s="50"/>
      <c r="N84" s="50"/>
      <c r="O84" s="50"/>
      <c r="P84" s="50"/>
      <c r="Q84" s="50"/>
      <c r="R84" s="50"/>
      <c r="S84" s="50"/>
      <c r="T84" s="50"/>
      <c r="U84" s="53"/>
      <c r="V84" s="53"/>
      <c r="W84" s="52"/>
    </row>
    <row r="85" spans="1:23" ht="15">
      <c r="A85" s="48" t="s">
        <v>85</v>
      </c>
      <c r="B85" s="49"/>
      <c r="C85" s="49"/>
      <c r="D85" s="49"/>
      <c r="E85" s="49"/>
      <c r="F85" s="49"/>
      <c r="G85" s="49"/>
      <c r="H85" s="49"/>
      <c r="I85" s="49"/>
      <c r="J85" s="69"/>
      <c r="K85" s="69"/>
      <c r="L85" s="69"/>
      <c r="M85" s="69"/>
      <c r="N85" s="69"/>
      <c r="O85" s="69"/>
      <c r="P85" s="69"/>
      <c r="Q85" s="69"/>
      <c r="R85" s="69"/>
      <c r="S85" s="50"/>
      <c r="T85" s="50"/>
      <c r="U85" s="53"/>
      <c r="V85" s="53"/>
      <c r="W85" s="52"/>
    </row>
    <row r="86" spans="1:23" ht="75">
      <c r="A86" s="3"/>
      <c r="B86" s="41" t="s">
        <v>86</v>
      </c>
      <c r="C86" s="90" t="s">
        <v>87</v>
      </c>
      <c r="D86" s="90"/>
      <c r="E86" s="90"/>
      <c r="F86" s="90"/>
      <c r="G86" s="90"/>
      <c r="H86" s="90"/>
      <c r="I86" s="90"/>
      <c r="J86" s="25" t="s">
        <v>202</v>
      </c>
      <c r="K86" s="25" t="s">
        <v>202</v>
      </c>
      <c r="L86" s="25" t="s">
        <v>202</v>
      </c>
      <c r="M86" s="25" t="s">
        <v>202</v>
      </c>
      <c r="N86" s="25" t="s">
        <v>202</v>
      </c>
      <c r="O86" s="25" t="s">
        <v>202</v>
      </c>
      <c r="P86" s="25" t="s">
        <v>202</v>
      </c>
      <c r="Q86" s="25" t="s">
        <v>202</v>
      </c>
      <c r="R86" s="25">
        <v>500</v>
      </c>
      <c r="S86" s="26">
        <v>532.5</v>
      </c>
      <c r="T86" s="25">
        <v>567.11</v>
      </c>
      <c r="U86" s="25">
        <v>598.3</v>
      </c>
      <c r="V86" s="25" t="s">
        <v>236</v>
      </c>
      <c r="W86" s="25"/>
    </row>
    <row r="87" spans="1:23" ht="75">
      <c r="A87" s="10" t="s">
        <v>232</v>
      </c>
      <c r="B87" s="2" t="s">
        <v>234</v>
      </c>
      <c r="C87" s="91" t="s">
        <v>233</v>
      </c>
      <c r="D87" s="53"/>
      <c r="E87" s="53"/>
      <c r="F87" s="53"/>
      <c r="G87" s="53"/>
      <c r="H87" s="53"/>
      <c r="I87" s="64"/>
      <c r="J87" s="1" t="s">
        <v>202</v>
      </c>
      <c r="K87" s="1" t="s">
        <v>202</v>
      </c>
      <c r="L87" s="1" t="s">
        <v>202</v>
      </c>
      <c r="M87" s="1" t="s">
        <v>202</v>
      </c>
      <c r="N87" s="1" t="s">
        <v>202</v>
      </c>
      <c r="O87" s="1" t="s">
        <v>202</v>
      </c>
      <c r="P87" s="1" t="s">
        <v>202</v>
      </c>
      <c r="Q87" s="1" t="s">
        <v>202</v>
      </c>
      <c r="R87" s="1" t="s">
        <v>202</v>
      </c>
      <c r="S87" s="6" t="s">
        <v>202</v>
      </c>
      <c r="T87" s="1" t="s">
        <v>202</v>
      </c>
      <c r="U87" s="1" t="s">
        <v>202</v>
      </c>
      <c r="V87" s="1">
        <v>1000</v>
      </c>
      <c r="W87" s="17">
        <v>1000</v>
      </c>
    </row>
    <row r="88" spans="1:23" ht="15">
      <c r="A88" s="48" t="s">
        <v>88</v>
      </c>
      <c r="B88" s="49"/>
      <c r="C88" s="49"/>
      <c r="D88" s="49"/>
      <c r="E88" s="49"/>
      <c r="F88" s="49"/>
      <c r="G88" s="49"/>
      <c r="H88" s="49"/>
      <c r="I88" s="49"/>
      <c r="J88" s="50"/>
      <c r="K88" s="50"/>
      <c r="L88" s="50"/>
      <c r="M88" s="50"/>
      <c r="N88" s="50"/>
      <c r="O88" s="50"/>
      <c r="P88" s="50"/>
      <c r="Q88" s="50"/>
      <c r="R88" s="50"/>
      <c r="S88" s="50"/>
      <c r="T88" s="50"/>
      <c r="U88" s="53"/>
      <c r="V88" s="53"/>
      <c r="W88" s="52"/>
    </row>
    <row r="89" spans="1:23" ht="15">
      <c r="A89" s="66" t="s">
        <v>249</v>
      </c>
      <c r="B89" s="65" t="s">
        <v>89</v>
      </c>
      <c r="C89" s="65" t="s">
        <v>90</v>
      </c>
      <c r="D89" s="65"/>
      <c r="E89" s="65"/>
      <c r="F89" s="65"/>
      <c r="G89" s="65"/>
      <c r="H89" s="65"/>
      <c r="I89" s="65"/>
      <c r="J89" s="54" t="s">
        <v>204</v>
      </c>
      <c r="K89" s="50"/>
      <c r="L89" s="50"/>
      <c r="M89" s="50"/>
      <c r="N89" s="50"/>
      <c r="O89" s="50"/>
      <c r="P89" s="50"/>
      <c r="Q89" s="50"/>
      <c r="R89" s="50"/>
      <c r="S89" s="50"/>
      <c r="T89" s="50"/>
      <c r="U89" s="53"/>
      <c r="V89" s="53"/>
      <c r="W89" s="52"/>
    </row>
    <row r="90" spans="1:23" ht="15">
      <c r="A90" s="66"/>
      <c r="B90" s="65"/>
      <c r="C90" s="65" t="s">
        <v>91</v>
      </c>
      <c r="D90" s="65"/>
      <c r="E90" s="65"/>
      <c r="F90" s="65"/>
      <c r="G90" s="65"/>
      <c r="H90" s="65"/>
      <c r="I90" s="65"/>
      <c r="J90" s="1">
        <v>10000</v>
      </c>
      <c r="K90" s="1">
        <v>10000</v>
      </c>
      <c r="L90" s="1">
        <v>10000</v>
      </c>
      <c r="M90" s="1">
        <v>10000</v>
      </c>
      <c r="N90" s="1">
        <v>10000</v>
      </c>
      <c r="O90" s="1">
        <v>10000</v>
      </c>
      <c r="P90" s="1">
        <v>10000</v>
      </c>
      <c r="Q90" s="1">
        <v>10000</v>
      </c>
      <c r="R90" s="1">
        <v>10000</v>
      </c>
      <c r="S90" s="6">
        <v>10000</v>
      </c>
      <c r="T90" s="1">
        <v>10000</v>
      </c>
      <c r="U90" s="1">
        <v>10000</v>
      </c>
      <c r="V90" s="1">
        <v>10000</v>
      </c>
      <c r="W90" s="17">
        <v>10000</v>
      </c>
    </row>
    <row r="91" spans="1:23" ht="15">
      <c r="A91" s="48" t="s">
        <v>92</v>
      </c>
      <c r="B91" s="49"/>
      <c r="C91" s="49"/>
      <c r="D91" s="49"/>
      <c r="E91" s="49"/>
      <c r="F91" s="49"/>
      <c r="G91" s="49"/>
      <c r="H91" s="49"/>
      <c r="I91" s="49"/>
      <c r="J91" s="50"/>
      <c r="K91" s="50"/>
      <c r="L91" s="50"/>
      <c r="M91" s="50"/>
      <c r="N91" s="50"/>
      <c r="O91" s="50"/>
      <c r="P91" s="50"/>
      <c r="Q91" s="50"/>
      <c r="R91" s="50"/>
      <c r="S91" s="50"/>
      <c r="T91" s="50"/>
      <c r="U91" s="53"/>
      <c r="V91" s="53"/>
      <c r="W91" s="52"/>
    </row>
    <row r="92" spans="1:23" ht="45">
      <c r="A92" s="3" t="s">
        <v>250</v>
      </c>
      <c r="B92" s="2" t="s">
        <v>285</v>
      </c>
      <c r="C92" s="65" t="s">
        <v>87</v>
      </c>
      <c r="D92" s="65"/>
      <c r="E92" s="65"/>
      <c r="F92" s="65"/>
      <c r="G92" s="65"/>
      <c r="H92" s="65"/>
      <c r="I92" s="65"/>
      <c r="J92" s="1">
        <v>6000</v>
      </c>
      <c r="K92" s="1">
        <v>6420</v>
      </c>
      <c r="L92" s="1">
        <v>6933.6</v>
      </c>
      <c r="M92" s="1">
        <v>7522.96</v>
      </c>
      <c r="N92" s="1">
        <v>8500.94</v>
      </c>
      <c r="O92" s="1">
        <v>9351.03</v>
      </c>
      <c r="P92" s="1">
        <v>9958.85</v>
      </c>
      <c r="Q92" s="1">
        <v>10556.38</v>
      </c>
      <c r="R92" s="1">
        <v>11138</v>
      </c>
      <c r="S92" s="6">
        <v>11728</v>
      </c>
      <c r="T92" s="1">
        <v>12373</v>
      </c>
      <c r="U92" s="1">
        <v>12373</v>
      </c>
      <c r="V92" s="1">
        <v>13041.14</v>
      </c>
      <c r="W92" s="17">
        <v>13562.78</v>
      </c>
    </row>
    <row r="93" spans="1:23" ht="15">
      <c r="A93" s="48" t="s">
        <v>93</v>
      </c>
      <c r="B93" s="49"/>
      <c r="C93" s="49"/>
      <c r="D93" s="49"/>
      <c r="E93" s="49"/>
      <c r="F93" s="49"/>
      <c r="G93" s="49"/>
      <c r="H93" s="49"/>
      <c r="I93" s="49"/>
      <c r="J93" s="50"/>
      <c r="K93" s="50"/>
      <c r="L93" s="50"/>
      <c r="M93" s="50"/>
      <c r="N93" s="50"/>
      <c r="O93" s="50"/>
      <c r="P93" s="50"/>
      <c r="Q93" s="50"/>
      <c r="R93" s="50"/>
      <c r="S93" s="50"/>
      <c r="T93" s="50"/>
      <c r="U93" s="53"/>
      <c r="V93" s="53"/>
      <c r="W93" s="52"/>
    </row>
    <row r="94" spans="1:23" ht="60">
      <c r="A94" s="3" t="s">
        <v>251</v>
      </c>
      <c r="B94" s="2" t="s">
        <v>94</v>
      </c>
      <c r="C94" s="65" t="s">
        <v>95</v>
      </c>
      <c r="D94" s="65"/>
      <c r="E94" s="65"/>
      <c r="F94" s="65"/>
      <c r="G94" s="65"/>
      <c r="H94" s="65"/>
      <c r="I94" s="65"/>
      <c r="J94" s="54" t="s">
        <v>204</v>
      </c>
      <c r="K94" s="50"/>
      <c r="L94" s="50"/>
      <c r="M94" s="50"/>
      <c r="N94" s="50"/>
      <c r="O94" s="50"/>
      <c r="P94" s="50"/>
      <c r="Q94" s="50"/>
      <c r="R94" s="50"/>
      <c r="S94" s="50"/>
      <c r="T94" s="50"/>
      <c r="U94" s="53"/>
      <c r="V94" s="64"/>
      <c r="W94" s="17"/>
    </row>
    <row r="95" spans="1:23" ht="15">
      <c r="A95" s="48" t="s">
        <v>96</v>
      </c>
      <c r="B95" s="49"/>
      <c r="C95" s="49"/>
      <c r="D95" s="49"/>
      <c r="E95" s="49"/>
      <c r="F95" s="49"/>
      <c r="G95" s="49"/>
      <c r="H95" s="49"/>
      <c r="I95" s="49"/>
      <c r="J95" s="69"/>
      <c r="K95" s="69"/>
      <c r="L95" s="69"/>
      <c r="M95" s="69"/>
      <c r="N95" s="69"/>
      <c r="O95" s="69"/>
      <c r="P95" s="69"/>
      <c r="Q95" s="69"/>
      <c r="R95" s="69"/>
      <c r="S95" s="50"/>
      <c r="T95" s="50"/>
      <c r="U95" s="53"/>
      <c r="V95" s="53"/>
      <c r="W95" s="52"/>
    </row>
    <row r="96" spans="1:23" ht="45">
      <c r="A96" s="3" t="s">
        <v>252</v>
      </c>
      <c r="B96" s="2" t="s">
        <v>97</v>
      </c>
      <c r="C96" s="65" t="s">
        <v>226</v>
      </c>
      <c r="D96" s="65"/>
      <c r="E96" s="65"/>
      <c r="F96" s="65"/>
      <c r="G96" s="65"/>
      <c r="H96" s="65"/>
      <c r="I96" s="65"/>
      <c r="J96" s="1">
        <v>1000</v>
      </c>
      <c r="K96" s="1">
        <v>1000</v>
      </c>
      <c r="L96" s="1">
        <v>1000</v>
      </c>
      <c r="M96" s="1">
        <v>1000</v>
      </c>
      <c r="N96" s="1">
        <v>4000</v>
      </c>
      <c r="O96" s="1">
        <v>4000</v>
      </c>
      <c r="P96" s="1">
        <v>4260</v>
      </c>
      <c r="Q96" s="1">
        <v>4515.6</v>
      </c>
      <c r="R96" s="1">
        <v>4763.96</v>
      </c>
      <c r="S96" s="6">
        <v>5003.16</v>
      </c>
      <c r="T96" s="1">
        <v>5277.28</v>
      </c>
      <c r="U96" s="1">
        <v>5277.28</v>
      </c>
      <c r="V96" s="1">
        <v>5562.25</v>
      </c>
      <c r="W96" s="17">
        <v>5701.31</v>
      </c>
    </row>
    <row r="97" spans="1:23" ht="60">
      <c r="A97" s="3" t="s">
        <v>253</v>
      </c>
      <c r="B97" s="20" t="s">
        <v>98</v>
      </c>
      <c r="C97" s="90" t="s">
        <v>99</v>
      </c>
      <c r="D97" s="90"/>
      <c r="E97" s="90"/>
      <c r="F97" s="90"/>
      <c r="G97" s="90"/>
      <c r="H97" s="90"/>
      <c r="I97" s="90"/>
      <c r="J97" s="24" t="s">
        <v>202</v>
      </c>
      <c r="K97" s="24" t="s">
        <v>202</v>
      </c>
      <c r="L97" s="24" t="s">
        <v>202</v>
      </c>
      <c r="M97" s="24" t="s">
        <v>202</v>
      </c>
      <c r="N97" s="25">
        <v>1000</v>
      </c>
      <c r="O97" s="25">
        <v>1000</v>
      </c>
      <c r="P97" s="25">
        <v>1000</v>
      </c>
      <c r="Q97" s="25">
        <v>1000</v>
      </c>
      <c r="R97" s="25">
        <v>1000</v>
      </c>
      <c r="S97" s="26">
        <v>1000</v>
      </c>
      <c r="T97" s="75" t="s">
        <v>219</v>
      </c>
      <c r="U97" s="76"/>
      <c r="V97" s="72"/>
      <c r="W97" s="17"/>
    </row>
    <row r="98" spans="1:23" ht="15">
      <c r="A98" s="48" t="s">
        <v>100</v>
      </c>
      <c r="B98" s="49"/>
      <c r="C98" s="49"/>
      <c r="D98" s="49"/>
      <c r="E98" s="49"/>
      <c r="F98" s="49"/>
      <c r="G98" s="49"/>
      <c r="H98" s="49"/>
      <c r="I98" s="49"/>
      <c r="J98" s="50"/>
      <c r="K98" s="50"/>
      <c r="L98" s="50"/>
      <c r="M98" s="50"/>
      <c r="N98" s="50"/>
      <c r="O98" s="50"/>
      <c r="P98" s="50"/>
      <c r="Q98" s="50"/>
      <c r="R98" s="50"/>
      <c r="S98" s="50"/>
      <c r="T98" s="50"/>
      <c r="U98" s="53"/>
      <c r="V98" s="53"/>
      <c r="W98" s="52"/>
    </row>
    <row r="99" spans="2:23" ht="15">
      <c r="B99" s="90" t="s">
        <v>101</v>
      </c>
      <c r="C99" s="90" t="s">
        <v>102</v>
      </c>
      <c r="D99" s="90"/>
      <c r="E99" s="90"/>
      <c r="F99" s="90"/>
      <c r="G99" s="90"/>
      <c r="H99" s="90"/>
      <c r="I99" s="90"/>
      <c r="J99" s="25" t="s">
        <v>202</v>
      </c>
      <c r="K99" s="41" t="s">
        <v>202</v>
      </c>
      <c r="L99" s="70" t="s">
        <v>204</v>
      </c>
      <c r="M99" s="71"/>
      <c r="N99" s="71"/>
      <c r="O99" s="71"/>
      <c r="P99" s="71"/>
      <c r="Q99" s="71"/>
      <c r="R99" s="71"/>
      <c r="S99" s="72"/>
      <c r="T99" s="25" t="s">
        <v>202</v>
      </c>
      <c r="U99" s="25" t="s">
        <v>202</v>
      </c>
      <c r="V99" s="1"/>
      <c r="W99" s="17"/>
    </row>
    <row r="100" spans="2:23" ht="15">
      <c r="B100" s="90"/>
      <c r="C100" s="90" t="s">
        <v>103</v>
      </c>
      <c r="D100" s="90"/>
      <c r="E100" s="90"/>
      <c r="F100" s="90"/>
      <c r="G100" s="90"/>
      <c r="H100" s="90"/>
      <c r="I100" s="90"/>
      <c r="J100" s="25" t="s">
        <v>202</v>
      </c>
      <c r="K100" s="41" t="s">
        <v>202</v>
      </c>
      <c r="L100" s="70" t="s">
        <v>204</v>
      </c>
      <c r="M100" s="71"/>
      <c r="N100" s="71"/>
      <c r="O100" s="71"/>
      <c r="P100" s="71"/>
      <c r="Q100" s="71"/>
      <c r="R100" s="71"/>
      <c r="S100" s="72"/>
      <c r="T100" s="25" t="s">
        <v>202</v>
      </c>
      <c r="U100" s="25" t="s">
        <v>202</v>
      </c>
      <c r="V100" s="1"/>
      <c r="W100" s="17"/>
    </row>
    <row r="101" spans="1:23" ht="15">
      <c r="A101" s="102" t="s">
        <v>254</v>
      </c>
      <c r="B101" s="105" t="s">
        <v>220</v>
      </c>
      <c r="C101" s="91" t="s">
        <v>221</v>
      </c>
      <c r="D101" s="53"/>
      <c r="E101" s="53"/>
      <c r="F101" s="53"/>
      <c r="G101" s="53"/>
      <c r="H101" s="53"/>
      <c r="I101" s="64"/>
      <c r="J101" s="1" t="s">
        <v>202</v>
      </c>
      <c r="K101" s="2" t="s">
        <v>202</v>
      </c>
      <c r="L101" s="2" t="s">
        <v>202</v>
      </c>
      <c r="M101" s="2" t="s">
        <v>202</v>
      </c>
      <c r="N101" s="2" t="s">
        <v>202</v>
      </c>
      <c r="O101" s="2" t="s">
        <v>202</v>
      </c>
      <c r="P101" s="2" t="s">
        <v>202</v>
      </c>
      <c r="Q101" s="2" t="s">
        <v>202</v>
      </c>
      <c r="R101" s="2" t="s">
        <v>202</v>
      </c>
      <c r="S101" s="2" t="s">
        <v>202</v>
      </c>
      <c r="T101" s="1">
        <v>3500</v>
      </c>
      <c r="U101" s="1">
        <v>3500</v>
      </c>
      <c r="V101" s="1">
        <v>3500</v>
      </c>
      <c r="W101" s="17">
        <v>3500</v>
      </c>
    </row>
    <row r="102" spans="1:23" ht="15">
      <c r="A102" s="103"/>
      <c r="B102" s="67"/>
      <c r="C102" s="91" t="s">
        <v>222</v>
      </c>
      <c r="D102" s="53"/>
      <c r="E102" s="53"/>
      <c r="F102" s="53"/>
      <c r="G102" s="53"/>
      <c r="H102" s="53"/>
      <c r="I102" s="64"/>
      <c r="J102" s="1" t="s">
        <v>202</v>
      </c>
      <c r="K102" s="2" t="s">
        <v>202</v>
      </c>
      <c r="L102" s="2" t="s">
        <v>202</v>
      </c>
      <c r="M102" s="2" t="s">
        <v>202</v>
      </c>
      <c r="N102" s="2" t="s">
        <v>202</v>
      </c>
      <c r="O102" s="2" t="s">
        <v>202</v>
      </c>
      <c r="P102" s="2" t="s">
        <v>202</v>
      </c>
      <c r="Q102" s="2" t="s">
        <v>202</v>
      </c>
      <c r="R102" s="2" t="s">
        <v>202</v>
      </c>
      <c r="S102" s="2" t="s">
        <v>202</v>
      </c>
      <c r="T102" s="54" t="s">
        <v>204</v>
      </c>
      <c r="U102" s="53"/>
      <c r="V102" s="53"/>
      <c r="W102" s="52"/>
    </row>
    <row r="103" spans="1:23" ht="15">
      <c r="A103" s="103"/>
      <c r="B103" s="67"/>
      <c r="C103" s="91" t="s">
        <v>223</v>
      </c>
      <c r="D103" s="53"/>
      <c r="E103" s="53"/>
      <c r="F103" s="53"/>
      <c r="G103" s="53"/>
      <c r="H103" s="53"/>
      <c r="I103" s="64"/>
      <c r="J103" s="1" t="s">
        <v>202</v>
      </c>
      <c r="K103" s="2" t="s">
        <v>202</v>
      </c>
      <c r="L103" s="2" t="s">
        <v>202</v>
      </c>
      <c r="M103" s="2" t="s">
        <v>202</v>
      </c>
      <c r="N103" s="2" t="s">
        <v>202</v>
      </c>
      <c r="O103" s="2" t="s">
        <v>202</v>
      </c>
      <c r="P103" s="2" t="s">
        <v>202</v>
      </c>
      <c r="Q103" s="2" t="s">
        <v>202</v>
      </c>
      <c r="R103" s="2" t="s">
        <v>202</v>
      </c>
      <c r="S103" s="2" t="s">
        <v>202</v>
      </c>
      <c r="T103" s="1">
        <v>500000</v>
      </c>
      <c r="U103" s="1">
        <v>500000</v>
      </c>
      <c r="V103" s="1">
        <v>500000</v>
      </c>
      <c r="W103" s="17">
        <v>500000</v>
      </c>
    </row>
    <row r="104" spans="1:23" ht="15">
      <c r="A104" s="104"/>
      <c r="B104" s="68"/>
      <c r="C104" s="91" t="s">
        <v>235</v>
      </c>
      <c r="D104" s="53"/>
      <c r="E104" s="53"/>
      <c r="F104" s="53"/>
      <c r="G104" s="53"/>
      <c r="H104" s="53"/>
      <c r="I104" s="64"/>
      <c r="J104" s="1" t="s">
        <v>202</v>
      </c>
      <c r="K104" s="2" t="s">
        <v>202</v>
      </c>
      <c r="L104" s="2" t="s">
        <v>202</v>
      </c>
      <c r="M104" s="2" t="s">
        <v>202</v>
      </c>
      <c r="N104" s="2" t="s">
        <v>202</v>
      </c>
      <c r="O104" s="2" t="s">
        <v>202</v>
      </c>
      <c r="P104" s="2" t="s">
        <v>202</v>
      </c>
      <c r="Q104" s="2" t="s">
        <v>202</v>
      </c>
      <c r="R104" s="2" t="s">
        <v>202</v>
      </c>
      <c r="S104" s="2" t="s">
        <v>202</v>
      </c>
      <c r="T104" s="1">
        <v>100000</v>
      </c>
      <c r="U104" s="1">
        <v>100000</v>
      </c>
      <c r="V104" s="1">
        <v>100000</v>
      </c>
      <c r="W104" s="17">
        <v>100000</v>
      </c>
    </row>
    <row r="105" spans="1:23" ht="15">
      <c r="A105" s="48" t="s">
        <v>104</v>
      </c>
      <c r="B105" s="49"/>
      <c r="C105" s="49"/>
      <c r="D105" s="49"/>
      <c r="E105" s="49"/>
      <c r="F105" s="49"/>
      <c r="G105" s="49"/>
      <c r="H105" s="49"/>
      <c r="I105" s="49"/>
      <c r="J105" s="50"/>
      <c r="K105" s="50"/>
      <c r="L105" s="50"/>
      <c r="M105" s="50"/>
      <c r="N105" s="50"/>
      <c r="O105" s="50"/>
      <c r="P105" s="50"/>
      <c r="Q105" s="50"/>
      <c r="R105" s="50"/>
      <c r="S105" s="50"/>
      <c r="T105" s="50"/>
      <c r="U105" s="53"/>
      <c r="V105" s="51"/>
      <c r="W105" s="52"/>
    </row>
    <row r="106" spans="1:23" ht="90">
      <c r="A106" s="3" t="s">
        <v>255</v>
      </c>
      <c r="B106" s="2" t="s">
        <v>105</v>
      </c>
      <c r="C106" s="65" t="s">
        <v>87</v>
      </c>
      <c r="D106" s="65"/>
      <c r="E106" s="65"/>
      <c r="F106" s="65"/>
      <c r="G106" s="65"/>
      <c r="H106" s="65"/>
      <c r="I106" s="65"/>
      <c r="J106" s="7" t="s">
        <v>202</v>
      </c>
      <c r="K106" s="7" t="s">
        <v>202</v>
      </c>
      <c r="L106" s="7" t="s">
        <v>202</v>
      </c>
      <c r="M106" s="7" t="s">
        <v>202</v>
      </c>
      <c r="N106" s="1">
        <v>500</v>
      </c>
      <c r="O106" s="1">
        <v>500</v>
      </c>
      <c r="P106" s="1">
        <v>500</v>
      </c>
      <c r="Q106" s="1">
        <v>500</v>
      </c>
      <c r="R106" s="1">
        <v>500</v>
      </c>
      <c r="S106" s="6">
        <v>500</v>
      </c>
      <c r="T106" s="1">
        <v>500</v>
      </c>
      <c r="U106" s="1">
        <v>500</v>
      </c>
      <c r="V106" s="1">
        <v>500</v>
      </c>
      <c r="W106" s="17">
        <v>500</v>
      </c>
    </row>
    <row r="107" spans="1:23" ht="15">
      <c r="A107" s="48" t="s">
        <v>106</v>
      </c>
      <c r="B107" s="49"/>
      <c r="C107" s="49"/>
      <c r="D107" s="49"/>
      <c r="E107" s="49"/>
      <c r="F107" s="49"/>
      <c r="G107" s="49"/>
      <c r="H107" s="49"/>
      <c r="I107" s="49"/>
      <c r="J107" s="50"/>
      <c r="K107" s="50"/>
      <c r="L107" s="50"/>
      <c r="M107" s="50"/>
      <c r="N107" s="50"/>
      <c r="O107" s="50"/>
      <c r="P107" s="50"/>
      <c r="Q107" s="50"/>
      <c r="R107" s="50"/>
      <c r="S107" s="50"/>
      <c r="T107" s="50"/>
      <c r="U107" s="53"/>
      <c r="V107" s="53"/>
      <c r="W107" s="52"/>
    </row>
    <row r="108" spans="1:23" ht="15">
      <c r="A108" s="66" t="s">
        <v>256</v>
      </c>
      <c r="B108" s="65" t="s">
        <v>107</v>
      </c>
      <c r="C108" s="65" t="s">
        <v>108</v>
      </c>
      <c r="D108" s="65"/>
      <c r="E108" s="65"/>
      <c r="F108" s="65"/>
      <c r="G108" s="65"/>
      <c r="H108" s="65"/>
      <c r="I108" s="65"/>
      <c r="J108" s="1">
        <v>10000</v>
      </c>
      <c r="K108" s="1">
        <v>10000</v>
      </c>
      <c r="L108" s="1">
        <v>10000</v>
      </c>
      <c r="M108" s="1">
        <v>10000</v>
      </c>
      <c r="N108" s="1">
        <v>10000</v>
      </c>
      <c r="O108" s="1">
        <v>10000</v>
      </c>
      <c r="P108" s="1">
        <v>10000</v>
      </c>
      <c r="Q108" s="1">
        <v>10000</v>
      </c>
      <c r="R108" s="1">
        <v>10000</v>
      </c>
      <c r="S108" s="1">
        <v>10000</v>
      </c>
      <c r="T108" s="1">
        <v>10000</v>
      </c>
      <c r="U108" s="1">
        <v>10000</v>
      </c>
      <c r="V108" s="1">
        <v>10000</v>
      </c>
      <c r="W108" s="39">
        <v>10000</v>
      </c>
    </row>
    <row r="109" spans="1:23" ht="15">
      <c r="A109" s="66"/>
      <c r="B109" s="65"/>
      <c r="C109" s="65" t="s">
        <v>109</v>
      </c>
      <c r="D109" s="65"/>
      <c r="E109" s="65"/>
      <c r="F109" s="65"/>
      <c r="G109" s="65"/>
      <c r="H109" s="65"/>
      <c r="I109" s="65"/>
      <c r="J109" s="1">
        <v>30000</v>
      </c>
      <c r="K109" s="1">
        <v>30000</v>
      </c>
      <c r="L109" s="1">
        <v>30000</v>
      </c>
      <c r="M109" s="1">
        <v>30000</v>
      </c>
      <c r="N109" s="1">
        <v>30000</v>
      </c>
      <c r="O109" s="1">
        <v>30000</v>
      </c>
      <c r="P109" s="1">
        <v>30000</v>
      </c>
      <c r="Q109" s="1">
        <v>30000</v>
      </c>
      <c r="R109" s="1">
        <v>30000</v>
      </c>
      <c r="S109" s="1">
        <v>30000</v>
      </c>
      <c r="T109" s="1">
        <v>30000</v>
      </c>
      <c r="U109" s="1">
        <v>30000</v>
      </c>
      <c r="V109" s="1">
        <v>30000</v>
      </c>
      <c r="W109" s="39">
        <v>30000</v>
      </c>
    </row>
    <row r="110" spans="1:23" ht="15">
      <c r="A110" s="66"/>
      <c r="B110" s="65"/>
      <c r="C110" s="65" t="s">
        <v>110</v>
      </c>
      <c r="D110" s="65"/>
      <c r="E110" s="65"/>
      <c r="F110" s="65"/>
      <c r="G110" s="65"/>
      <c r="H110" s="65"/>
      <c r="I110" s="65"/>
      <c r="J110" s="1">
        <v>1000</v>
      </c>
      <c r="K110" s="1">
        <v>1000</v>
      </c>
      <c r="L110" s="1">
        <v>1000</v>
      </c>
      <c r="M110" s="1">
        <v>1000</v>
      </c>
      <c r="N110" s="1">
        <v>1000</v>
      </c>
      <c r="O110" s="1">
        <v>1000</v>
      </c>
      <c r="P110" s="1">
        <v>1000</v>
      </c>
      <c r="Q110" s="1">
        <v>1000</v>
      </c>
      <c r="R110" s="1">
        <v>1055</v>
      </c>
      <c r="S110" s="6">
        <v>1107.75</v>
      </c>
      <c r="T110" s="1">
        <v>1168.68</v>
      </c>
      <c r="U110" s="1">
        <v>1168.68</v>
      </c>
      <c r="V110" s="1">
        <v>1231.79</v>
      </c>
      <c r="W110" s="17"/>
    </row>
    <row r="111" spans="1:23" ht="15">
      <c r="A111" s="48" t="s">
        <v>111</v>
      </c>
      <c r="B111" s="49"/>
      <c r="C111" s="49"/>
      <c r="D111" s="49"/>
      <c r="E111" s="49"/>
      <c r="F111" s="49"/>
      <c r="G111" s="49"/>
      <c r="H111" s="49"/>
      <c r="I111" s="49"/>
      <c r="J111" s="50"/>
      <c r="K111" s="50"/>
      <c r="L111" s="50"/>
      <c r="M111" s="50"/>
      <c r="N111" s="50"/>
      <c r="O111" s="50"/>
      <c r="P111" s="50"/>
      <c r="Q111" s="50"/>
      <c r="R111" s="50"/>
      <c r="S111" s="50"/>
      <c r="T111" s="50"/>
      <c r="U111" s="53"/>
      <c r="V111" s="53"/>
      <c r="W111" s="52"/>
    </row>
    <row r="112" spans="1:23" ht="90">
      <c r="A112" s="3" t="s">
        <v>257</v>
      </c>
      <c r="B112" s="2" t="s">
        <v>112</v>
      </c>
      <c r="C112" s="65" t="s">
        <v>192</v>
      </c>
      <c r="D112" s="65"/>
      <c r="E112" s="65"/>
      <c r="F112" s="65"/>
      <c r="G112" s="65"/>
      <c r="H112" s="65"/>
      <c r="I112" s="65"/>
      <c r="J112" s="7" t="s">
        <v>202</v>
      </c>
      <c r="K112" s="7" t="s">
        <v>202</v>
      </c>
      <c r="L112" s="7" t="s">
        <v>202</v>
      </c>
      <c r="M112" s="7" t="s">
        <v>202</v>
      </c>
      <c r="N112" s="1">
        <v>1000</v>
      </c>
      <c r="O112" s="1">
        <v>1000</v>
      </c>
      <c r="P112" s="1">
        <v>1000</v>
      </c>
      <c r="Q112" s="1">
        <v>1000</v>
      </c>
      <c r="R112" s="1">
        <v>1000</v>
      </c>
      <c r="S112" s="6">
        <v>1000</v>
      </c>
      <c r="T112" s="1">
        <v>1000</v>
      </c>
      <c r="U112" s="1">
        <v>1000</v>
      </c>
      <c r="V112" s="1">
        <v>1000</v>
      </c>
      <c r="W112" s="17">
        <v>1000</v>
      </c>
    </row>
    <row r="113" spans="1:23" ht="15">
      <c r="A113" s="48" t="s">
        <v>113</v>
      </c>
      <c r="B113" s="49"/>
      <c r="C113" s="49"/>
      <c r="D113" s="49"/>
      <c r="E113" s="49"/>
      <c r="F113" s="49"/>
      <c r="G113" s="49"/>
      <c r="H113" s="49"/>
      <c r="I113" s="49"/>
      <c r="J113" s="50"/>
      <c r="K113" s="50"/>
      <c r="L113" s="50"/>
      <c r="M113" s="50"/>
      <c r="N113" s="50"/>
      <c r="O113" s="50"/>
      <c r="P113" s="50"/>
      <c r="Q113" s="50"/>
      <c r="R113" s="50"/>
      <c r="S113" s="50"/>
      <c r="T113" s="50"/>
      <c r="U113" s="53"/>
      <c r="V113" s="53"/>
      <c r="W113" s="52"/>
    </row>
    <row r="114" spans="1:23" ht="15">
      <c r="A114" s="66" t="s">
        <v>258</v>
      </c>
      <c r="B114" s="65" t="s">
        <v>114</v>
      </c>
      <c r="C114" s="65" t="s">
        <v>29</v>
      </c>
      <c r="D114" s="65"/>
      <c r="E114" s="65"/>
      <c r="F114" s="65"/>
      <c r="G114" s="65"/>
      <c r="H114" s="65"/>
      <c r="I114" s="65"/>
      <c r="J114" s="7" t="s">
        <v>202</v>
      </c>
      <c r="K114" s="7" t="s">
        <v>202</v>
      </c>
      <c r="L114" s="7" t="s">
        <v>202</v>
      </c>
      <c r="M114" s="7" t="s">
        <v>202</v>
      </c>
      <c r="N114" s="7" t="s">
        <v>202</v>
      </c>
      <c r="O114" s="7" t="s">
        <v>202</v>
      </c>
      <c r="P114" s="1">
        <v>1000</v>
      </c>
      <c r="Q114" s="1">
        <v>1064</v>
      </c>
      <c r="R114" s="1">
        <v>1131.03</v>
      </c>
      <c r="S114" s="6">
        <v>1204.55</v>
      </c>
      <c r="T114" s="1">
        <v>1282.84</v>
      </c>
      <c r="U114" s="1">
        <v>1353.4</v>
      </c>
      <c r="V114" s="1">
        <v>1441.37</v>
      </c>
      <c r="W114" s="17">
        <v>1503.35</v>
      </c>
    </row>
    <row r="115" spans="1:23" ht="15">
      <c r="A115" s="66"/>
      <c r="B115" s="65"/>
      <c r="C115" s="65" t="s">
        <v>87</v>
      </c>
      <c r="D115" s="65"/>
      <c r="E115" s="65"/>
      <c r="F115" s="65"/>
      <c r="G115" s="65"/>
      <c r="H115" s="65"/>
      <c r="I115" s="65"/>
      <c r="J115" s="7" t="s">
        <v>202</v>
      </c>
      <c r="K115" s="7" t="s">
        <v>202</v>
      </c>
      <c r="L115" s="7" t="s">
        <v>202</v>
      </c>
      <c r="M115" s="7" t="s">
        <v>202</v>
      </c>
      <c r="N115" s="7" t="s">
        <v>202</v>
      </c>
      <c r="O115" s="7" t="s">
        <v>202</v>
      </c>
      <c r="P115" s="1">
        <v>10000</v>
      </c>
      <c r="Q115" s="1">
        <v>10000</v>
      </c>
      <c r="R115" s="1">
        <v>10630</v>
      </c>
      <c r="S115" s="6">
        <v>11320.95</v>
      </c>
      <c r="T115" s="1">
        <v>12056.81</v>
      </c>
      <c r="U115" s="1">
        <v>12719.93</v>
      </c>
      <c r="V115" s="1">
        <v>13546.73</v>
      </c>
      <c r="W115" s="17">
        <v>14129.24</v>
      </c>
    </row>
    <row r="116" spans="1:23" ht="30">
      <c r="A116" s="66"/>
      <c r="B116" s="65"/>
      <c r="C116" s="65" t="s">
        <v>115</v>
      </c>
      <c r="D116" s="65"/>
      <c r="E116" s="65"/>
      <c r="F116" s="65"/>
      <c r="G116" s="65"/>
      <c r="H116" s="65"/>
      <c r="I116" s="8" t="s">
        <v>206</v>
      </c>
      <c r="J116" s="7" t="s">
        <v>202</v>
      </c>
      <c r="K116" s="7" t="s">
        <v>202</v>
      </c>
      <c r="L116" s="7" t="s">
        <v>202</v>
      </c>
      <c r="M116" s="7" t="s">
        <v>202</v>
      </c>
      <c r="N116" s="7" t="s">
        <v>202</v>
      </c>
      <c r="O116" s="7" t="s">
        <v>202</v>
      </c>
      <c r="P116" s="1">
        <v>1000</v>
      </c>
      <c r="Q116" s="1">
        <v>1000</v>
      </c>
      <c r="R116" s="1">
        <v>1063</v>
      </c>
      <c r="S116" s="6">
        <v>1132.1</v>
      </c>
      <c r="T116" s="1">
        <v>1205.68</v>
      </c>
      <c r="U116" s="1">
        <v>1272</v>
      </c>
      <c r="V116" s="1">
        <v>1354.68</v>
      </c>
      <c r="W116" s="17">
        <v>1412.93</v>
      </c>
    </row>
    <row r="117" spans="1:23" ht="45">
      <c r="A117" s="66"/>
      <c r="B117" s="65"/>
      <c r="C117" s="65"/>
      <c r="D117" s="65"/>
      <c r="E117" s="65"/>
      <c r="F117" s="65"/>
      <c r="G117" s="65"/>
      <c r="H117" s="65"/>
      <c r="I117" s="8" t="s">
        <v>208</v>
      </c>
      <c r="J117" s="7" t="s">
        <v>202</v>
      </c>
      <c r="K117" s="7" t="s">
        <v>202</v>
      </c>
      <c r="L117" s="7" t="s">
        <v>202</v>
      </c>
      <c r="M117" s="7" t="s">
        <v>202</v>
      </c>
      <c r="N117" s="7" t="s">
        <v>202</v>
      </c>
      <c r="O117" s="7" t="s">
        <v>202</v>
      </c>
      <c r="P117" s="1">
        <v>1000</v>
      </c>
      <c r="Q117" s="1">
        <v>3000</v>
      </c>
      <c r="R117" s="1">
        <v>3189</v>
      </c>
      <c r="S117" s="6">
        <v>3396.29</v>
      </c>
      <c r="T117" s="1">
        <v>3617.04</v>
      </c>
      <c r="U117" s="1">
        <v>3815.98</v>
      </c>
      <c r="V117" s="1">
        <v>4064.02</v>
      </c>
      <c r="W117" s="17">
        <v>4238.77</v>
      </c>
    </row>
    <row r="118" spans="1:23" ht="30">
      <c r="A118" s="66"/>
      <c r="B118" s="65"/>
      <c r="C118" s="65"/>
      <c r="D118" s="65"/>
      <c r="E118" s="65"/>
      <c r="F118" s="65"/>
      <c r="G118" s="65"/>
      <c r="H118" s="65"/>
      <c r="I118" s="8" t="s">
        <v>207</v>
      </c>
      <c r="J118" s="7" t="s">
        <v>202</v>
      </c>
      <c r="K118" s="7" t="s">
        <v>202</v>
      </c>
      <c r="L118" s="7" t="s">
        <v>202</v>
      </c>
      <c r="M118" s="7" t="s">
        <v>202</v>
      </c>
      <c r="N118" s="7" t="s">
        <v>202</v>
      </c>
      <c r="O118" s="7" t="s">
        <v>202</v>
      </c>
      <c r="P118" s="1">
        <v>1000</v>
      </c>
      <c r="Q118" s="1">
        <v>5000</v>
      </c>
      <c r="R118" s="1">
        <v>5315</v>
      </c>
      <c r="S118" s="6">
        <v>5660.48</v>
      </c>
      <c r="T118" s="1">
        <v>6028.41</v>
      </c>
      <c r="U118" s="1">
        <v>6359.97</v>
      </c>
      <c r="V118" s="1">
        <v>6773.37</v>
      </c>
      <c r="W118" s="17">
        <v>7064.62</v>
      </c>
    </row>
    <row r="119" spans="1:23" ht="15">
      <c r="A119" s="48" t="s">
        <v>116</v>
      </c>
      <c r="B119" s="49"/>
      <c r="C119" s="49"/>
      <c r="D119" s="49"/>
      <c r="E119" s="49"/>
      <c r="F119" s="49"/>
      <c r="G119" s="49"/>
      <c r="H119" s="49"/>
      <c r="I119" s="49"/>
      <c r="J119" s="50"/>
      <c r="K119" s="50"/>
      <c r="L119" s="50"/>
      <c r="M119" s="50"/>
      <c r="N119" s="50"/>
      <c r="O119" s="50"/>
      <c r="P119" s="50"/>
      <c r="Q119" s="50"/>
      <c r="R119" s="50"/>
      <c r="S119" s="50"/>
      <c r="T119" s="50"/>
      <c r="U119" s="53"/>
      <c r="V119" s="53"/>
      <c r="W119" s="52"/>
    </row>
    <row r="120" spans="1:23" ht="60">
      <c r="A120" s="3" t="s">
        <v>259</v>
      </c>
      <c r="B120" s="2" t="s">
        <v>210</v>
      </c>
      <c r="C120" s="65" t="s">
        <v>117</v>
      </c>
      <c r="D120" s="65"/>
      <c r="E120" s="65"/>
      <c r="F120" s="65"/>
      <c r="G120" s="65"/>
      <c r="H120" s="65"/>
      <c r="I120" s="65"/>
      <c r="J120" s="54" t="s">
        <v>204</v>
      </c>
      <c r="K120" s="50"/>
      <c r="L120" s="50"/>
      <c r="M120" s="50"/>
      <c r="N120" s="50"/>
      <c r="O120" s="50"/>
      <c r="P120" s="50"/>
      <c r="Q120" s="50"/>
      <c r="R120" s="50"/>
      <c r="S120" s="50"/>
      <c r="T120" s="50"/>
      <c r="U120" s="53"/>
      <c r="V120" s="53"/>
      <c r="W120" s="52"/>
    </row>
    <row r="121" spans="1:23" ht="15">
      <c r="A121" s="48" t="s">
        <v>118</v>
      </c>
      <c r="B121" s="49"/>
      <c r="C121" s="49"/>
      <c r="D121" s="49"/>
      <c r="E121" s="49"/>
      <c r="F121" s="49"/>
      <c r="G121" s="49"/>
      <c r="H121" s="49"/>
      <c r="I121" s="49"/>
      <c r="J121" s="50"/>
      <c r="K121" s="50"/>
      <c r="L121" s="50"/>
      <c r="M121" s="50"/>
      <c r="N121" s="50"/>
      <c r="O121" s="50"/>
      <c r="P121" s="50"/>
      <c r="Q121" s="50"/>
      <c r="R121" s="50"/>
      <c r="S121" s="50"/>
      <c r="T121" s="50"/>
      <c r="U121" s="53"/>
      <c r="V121" s="53"/>
      <c r="W121" s="52"/>
    </row>
    <row r="122" spans="1:23" ht="75">
      <c r="A122" s="11" t="s">
        <v>260</v>
      </c>
      <c r="B122" s="2" t="s">
        <v>119</v>
      </c>
      <c r="C122" s="65" t="s">
        <v>120</v>
      </c>
      <c r="D122" s="65"/>
      <c r="E122" s="65"/>
      <c r="F122" s="65"/>
      <c r="G122" s="65"/>
      <c r="H122" s="65"/>
      <c r="I122" s="65"/>
      <c r="J122" s="54" t="s">
        <v>204</v>
      </c>
      <c r="K122" s="55"/>
      <c r="L122" s="55"/>
      <c r="M122" s="55"/>
      <c r="N122" s="55"/>
      <c r="O122" s="55"/>
      <c r="P122" s="55"/>
      <c r="Q122" s="55"/>
      <c r="R122" s="55"/>
      <c r="S122" s="50"/>
      <c r="T122" s="50"/>
      <c r="U122" s="53"/>
      <c r="V122" s="53"/>
      <c r="W122" s="52"/>
    </row>
    <row r="123" spans="1:23" ht="15">
      <c r="A123" s="100" t="s">
        <v>261</v>
      </c>
      <c r="B123" s="65" t="s">
        <v>121</v>
      </c>
      <c r="C123" s="65" t="s">
        <v>120</v>
      </c>
      <c r="D123" s="65"/>
      <c r="E123" s="65"/>
      <c r="F123" s="65"/>
      <c r="G123" s="65"/>
      <c r="H123" s="65"/>
      <c r="I123" s="65"/>
      <c r="J123" s="54" t="s">
        <v>204</v>
      </c>
      <c r="K123" s="50"/>
      <c r="L123" s="50"/>
      <c r="M123" s="50"/>
      <c r="N123" s="50"/>
      <c r="O123" s="50"/>
      <c r="P123" s="50"/>
      <c r="Q123" s="50"/>
      <c r="R123" s="50"/>
      <c r="S123" s="50"/>
      <c r="T123" s="50"/>
      <c r="U123" s="53"/>
      <c r="V123" s="53"/>
      <c r="W123" s="52"/>
    </row>
    <row r="124" spans="1:23" ht="15">
      <c r="A124" s="100"/>
      <c r="B124" s="65"/>
      <c r="C124" s="65" t="s">
        <v>193</v>
      </c>
      <c r="D124" s="65"/>
      <c r="E124" s="65"/>
      <c r="F124" s="65"/>
      <c r="G124" s="65"/>
      <c r="H124" s="65"/>
      <c r="I124" s="65"/>
      <c r="J124" s="1">
        <v>20000</v>
      </c>
      <c r="K124" s="1">
        <v>20000</v>
      </c>
      <c r="L124" s="1">
        <v>20000</v>
      </c>
      <c r="M124" s="1">
        <v>20000</v>
      </c>
      <c r="N124" s="1">
        <v>20000</v>
      </c>
      <c r="O124" s="1">
        <v>20000</v>
      </c>
      <c r="P124" s="1">
        <v>20000</v>
      </c>
      <c r="Q124" s="1">
        <v>20000</v>
      </c>
      <c r="R124" s="1">
        <v>20000</v>
      </c>
      <c r="S124" s="6">
        <v>20000</v>
      </c>
      <c r="T124" s="1">
        <v>20000</v>
      </c>
      <c r="U124" s="1">
        <v>20000</v>
      </c>
      <c r="V124" s="1">
        <v>20000</v>
      </c>
      <c r="W124" s="17">
        <v>20000</v>
      </c>
    </row>
    <row r="125" spans="1:23" ht="15">
      <c r="A125" s="48" t="s">
        <v>122</v>
      </c>
      <c r="B125" s="49"/>
      <c r="C125" s="49"/>
      <c r="D125" s="49"/>
      <c r="E125" s="49"/>
      <c r="F125" s="49"/>
      <c r="G125" s="49"/>
      <c r="H125" s="49"/>
      <c r="I125" s="49"/>
      <c r="J125" s="50"/>
      <c r="K125" s="50"/>
      <c r="L125" s="50"/>
      <c r="M125" s="50"/>
      <c r="N125" s="50"/>
      <c r="O125" s="50"/>
      <c r="P125" s="50"/>
      <c r="Q125" s="50"/>
      <c r="R125" s="50"/>
      <c r="S125" s="50"/>
      <c r="T125" s="50"/>
      <c r="U125" s="53"/>
      <c r="V125" s="53"/>
      <c r="W125" s="52"/>
    </row>
    <row r="126" spans="1:23" ht="45">
      <c r="A126" s="3" t="s">
        <v>262</v>
      </c>
      <c r="B126" s="2" t="s">
        <v>123</v>
      </c>
      <c r="C126" s="65" t="s">
        <v>124</v>
      </c>
      <c r="D126" s="65"/>
      <c r="E126" s="65"/>
      <c r="F126" s="65"/>
      <c r="G126" s="65"/>
      <c r="H126" s="65"/>
      <c r="I126" s="65"/>
      <c r="J126" s="54" t="s">
        <v>204</v>
      </c>
      <c r="K126" s="55"/>
      <c r="L126" s="55"/>
      <c r="M126" s="55"/>
      <c r="N126" s="55"/>
      <c r="O126" s="55"/>
      <c r="P126" s="55"/>
      <c r="Q126" s="55"/>
      <c r="R126" s="55"/>
      <c r="S126" s="50"/>
      <c r="T126" s="50"/>
      <c r="U126" s="53"/>
      <c r="V126" s="53"/>
      <c r="W126" s="52"/>
    </row>
    <row r="127" spans="1:23" ht="75">
      <c r="A127" s="3" t="s">
        <v>263</v>
      </c>
      <c r="B127" s="2" t="s">
        <v>125</v>
      </c>
      <c r="C127" s="65" t="s">
        <v>124</v>
      </c>
      <c r="D127" s="65"/>
      <c r="E127" s="65"/>
      <c r="F127" s="65"/>
      <c r="G127" s="65"/>
      <c r="H127" s="65"/>
      <c r="I127" s="65"/>
      <c r="J127" s="54" t="s">
        <v>204</v>
      </c>
      <c r="K127" s="55"/>
      <c r="L127" s="55"/>
      <c r="M127" s="55"/>
      <c r="N127" s="55"/>
      <c r="O127" s="55"/>
      <c r="P127" s="55"/>
      <c r="Q127" s="55"/>
      <c r="R127" s="55"/>
      <c r="S127" s="50"/>
      <c r="T127" s="50"/>
      <c r="U127" s="53"/>
      <c r="V127" s="53"/>
      <c r="W127" s="52"/>
    </row>
    <row r="128" spans="1:23" ht="15">
      <c r="A128" s="48" t="s">
        <v>126</v>
      </c>
      <c r="B128" s="49"/>
      <c r="C128" s="49"/>
      <c r="D128" s="49"/>
      <c r="E128" s="49"/>
      <c r="F128" s="49"/>
      <c r="G128" s="49"/>
      <c r="H128" s="49"/>
      <c r="I128" s="49"/>
      <c r="J128" s="50"/>
      <c r="K128" s="50"/>
      <c r="L128" s="50"/>
      <c r="M128" s="50"/>
      <c r="N128" s="50"/>
      <c r="O128" s="50"/>
      <c r="P128" s="50"/>
      <c r="Q128" s="50"/>
      <c r="R128" s="50"/>
      <c r="S128" s="50"/>
      <c r="T128" s="50"/>
      <c r="U128" s="53"/>
      <c r="V128" s="64"/>
      <c r="W128" s="17"/>
    </row>
    <row r="129" spans="1:23" ht="15">
      <c r="A129" s="66" t="s">
        <v>264</v>
      </c>
      <c r="B129" s="65" t="s">
        <v>127</v>
      </c>
      <c r="C129" s="65" t="s">
        <v>128</v>
      </c>
      <c r="D129" s="65"/>
      <c r="E129" s="65"/>
      <c r="F129" s="65"/>
      <c r="G129" s="65"/>
      <c r="H129" s="65"/>
      <c r="I129" s="65"/>
      <c r="J129" s="1" t="s">
        <v>202</v>
      </c>
      <c r="K129" s="1" t="s">
        <v>202</v>
      </c>
      <c r="L129" s="1" t="s">
        <v>202</v>
      </c>
      <c r="M129" s="1" t="s">
        <v>202</v>
      </c>
      <c r="N129" s="1" t="s">
        <v>202</v>
      </c>
      <c r="O129" s="1" t="s">
        <v>202</v>
      </c>
      <c r="P129" s="1" t="s">
        <v>202</v>
      </c>
      <c r="Q129" s="1">
        <v>300</v>
      </c>
      <c r="R129" s="1">
        <v>300</v>
      </c>
      <c r="S129" s="1">
        <v>300</v>
      </c>
      <c r="T129" s="1">
        <v>300</v>
      </c>
      <c r="U129" s="1">
        <v>300</v>
      </c>
      <c r="V129" s="1">
        <v>300</v>
      </c>
      <c r="W129" s="39">
        <v>300</v>
      </c>
    </row>
    <row r="130" spans="1:23" ht="15">
      <c r="A130" s="66"/>
      <c r="B130" s="65"/>
      <c r="C130" s="65" t="s">
        <v>129</v>
      </c>
      <c r="D130" s="65"/>
      <c r="E130" s="65"/>
      <c r="F130" s="65"/>
      <c r="G130" s="65"/>
      <c r="H130" s="65"/>
      <c r="I130" s="65"/>
      <c r="J130" s="1" t="s">
        <v>202</v>
      </c>
      <c r="K130" s="1" t="s">
        <v>202</v>
      </c>
      <c r="L130" s="1" t="s">
        <v>202</v>
      </c>
      <c r="M130" s="1" t="s">
        <v>202</v>
      </c>
      <c r="N130" s="1" t="s">
        <v>202</v>
      </c>
      <c r="O130" s="1" t="s">
        <v>202</v>
      </c>
      <c r="P130" s="1" t="s">
        <v>202</v>
      </c>
      <c r="Q130" s="1">
        <v>1500</v>
      </c>
      <c r="R130" s="1">
        <v>1500</v>
      </c>
      <c r="S130" s="1">
        <v>1500</v>
      </c>
      <c r="T130" s="1">
        <v>1500</v>
      </c>
      <c r="U130" s="1">
        <v>1500</v>
      </c>
      <c r="V130" s="1">
        <v>1500</v>
      </c>
      <c r="W130" s="39">
        <v>1500</v>
      </c>
    </row>
    <row r="131" spans="1:23" ht="15">
      <c r="A131" s="66"/>
      <c r="B131" s="65"/>
      <c r="C131" s="91" t="s">
        <v>284</v>
      </c>
      <c r="D131" s="51"/>
      <c r="E131" s="51"/>
      <c r="F131" s="51"/>
      <c r="G131" s="51"/>
      <c r="H131" s="51"/>
      <c r="I131" s="52"/>
      <c r="J131" s="32"/>
      <c r="K131" s="32"/>
      <c r="L131" s="32"/>
      <c r="M131" s="32"/>
      <c r="N131" s="32"/>
      <c r="O131" s="32"/>
      <c r="P131" s="32" t="s">
        <v>202</v>
      </c>
      <c r="Q131" s="32">
        <v>100000</v>
      </c>
      <c r="R131" s="32">
        <v>100000</v>
      </c>
      <c r="S131" s="32">
        <v>100000</v>
      </c>
      <c r="T131" s="32">
        <v>100000</v>
      </c>
      <c r="U131" s="32">
        <v>100000</v>
      </c>
      <c r="V131" s="32">
        <v>100000</v>
      </c>
      <c r="W131" s="39">
        <v>100000</v>
      </c>
    </row>
    <row r="132" spans="1:23" ht="45">
      <c r="A132" s="66"/>
      <c r="B132" s="65"/>
      <c r="C132" s="65" t="s">
        <v>130</v>
      </c>
      <c r="D132" s="65"/>
      <c r="E132" s="65"/>
      <c r="F132" s="65"/>
      <c r="G132" s="65"/>
      <c r="H132" s="65"/>
      <c r="I132" s="65"/>
      <c r="J132" s="1" t="s">
        <v>202</v>
      </c>
      <c r="K132" s="1" t="s">
        <v>202</v>
      </c>
      <c r="L132" s="1" t="s">
        <v>202</v>
      </c>
      <c r="M132" s="1" t="s">
        <v>202</v>
      </c>
      <c r="N132" s="1" t="s">
        <v>202</v>
      </c>
      <c r="O132" s="1" t="s">
        <v>202</v>
      </c>
      <c r="P132" s="1" t="s">
        <v>202</v>
      </c>
      <c r="Q132" s="33" t="s">
        <v>198</v>
      </c>
      <c r="R132" s="34"/>
      <c r="S132" s="34"/>
      <c r="T132" s="34"/>
      <c r="U132" s="36"/>
      <c r="V132" s="38">
        <v>500000</v>
      </c>
      <c r="W132" s="38">
        <v>500000</v>
      </c>
    </row>
    <row r="133" spans="1:23" ht="15">
      <c r="A133" s="66" t="s">
        <v>265</v>
      </c>
      <c r="B133" s="65" t="s">
        <v>131</v>
      </c>
      <c r="C133" s="65" t="s">
        <v>29</v>
      </c>
      <c r="D133" s="65"/>
      <c r="E133" s="65"/>
      <c r="F133" s="65"/>
      <c r="G133" s="65"/>
      <c r="H133" s="65"/>
      <c r="I133" s="65"/>
      <c r="J133" s="1" t="s">
        <v>202</v>
      </c>
      <c r="K133" s="1" t="s">
        <v>202</v>
      </c>
      <c r="L133" s="1" t="s">
        <v>202</v>
      </c>
      <c r="M133" s="1" t="s">
        <v>202</v>
      </c>
      <c r="N133" s="1" t="s">
        <v>202</v>
      </c>
      <c r="O133" s="1" t="s">
        <v>202</v>
      </c>
      <c r="P133" s="1" t="s">
        <v>202</v>
      </c>
      <c r="Q133" s="1" t="s">
        <v>202</v>
      </c>
      <c r="R133" s="1">
        <v>3500</v>
      </c>
      <c r="S133" s="1">
        <v>3727.5</v>
      </c>
      <c r="T133" s="1">
        <v>3969.79</v>
      </c>
      <c r="U133" s="1">
        <v>4188.13</v>
      </c>
      <c r="V133" s="1">
        <v>4460.36</v>
      </c>
      <c r="W133" s="17">
        <v>4652.16</v>
      </c>
    </row>
    <row r="134" spans="1:23" ht="15">
      <c r="A134" s="100"/>
      <c r="B134" s="65"/>
      <c r="C134" s="65" t="s">
        <v>209</v>
      </c>
      <c r="D134" s="65"/>
      <c r="E134" s="65"/>
      <c r="F134" s="65"/>
      <c r="G134" s="65"/>
      <c r="H134" s="65"/>
      <c r="I134" s="65"/>
      <c r="J134" s="1" t="s">
        <v>202</v>
      </c>
      <c r="K134" s="1" t="s">
        <v>202</v>
      </c>
      <c r="L134" s="1" t="s">
        <v>202</v>
      </c>
      <c r="M134" s="1" t="s">
        <v>202</v>
      </c>
      <c r="N134" s="1" t="s">
        <v>202</v>
      </c>
      <c r="O134" s="1" t="s">
        <v>202</v>
      </c>
      <c r="P134" s="1" t="s">
        <v>202</v>
      </c>
      <c r="Q134" s="1" t="s">
        <v>202</v>
      </c>
      <c r="R134" s="1">
        <v>3500</v>
      </c>
      <c r="S134" s="1">
        <v>3727.5</v>
      </c>
      <c r="T134" s="1">
        <v>3969.79</v>
      </c>
      <c r="U134" s="1">
        <v>4188.13</v>
      </c>
      <c r="V134" s="1">
        <v>4460.36</v>
      </c>
      <c r="W134" s="17">
        <v>4652.16</v>
      </c>
    </row>
    <row r="135" spans="1:23" ht="15">
      <c r="A135" s="66" t="s">
        <v>266</v>
      </c>
      <c r="B135" s="65" t="s">
        <v>132</v>
      </c>
      <c r="C135" s="65" t="s">
        <v>133</v>
      </c>
      <c r="D135" s="65"/>
      <c r="E135" s="65"/>
      <c r="F135" s="65"/>
      <c r="G135" s="65"/>
      <c r="H135" s="65"/>
      <c r="I135" s="65"/>
      <c r="J135" s="1" t="s">
        <v>202</v>
      </c>
      <c r="K135" s="1" t="s">
        <v>202</v>
      </c>
      <c r="L135" s="1" t="s">
        <v>202</v>
      </c>
      <c r="M135" s="1" t="s">
        <v>202</v>
      </c>
      <c r="N135" s="1" t="s">
        <v>202</v>
      </c>
      <c r="O135" s="1" t="s">
        <v>202</v>
      </c>
      <c r="P135" s="1" t="s">
        <v>202</v>
      </c>
      <c r="Q135" s="1" t="s">
        <v>202</v>
      </c>
      <c r="R135" s="1">
        <v>3000000</v>
      </c>
      <c r="S135" s="1">
        <v>3000000</v>
      </c>
      <c r="T135" s="1">
        <v>3000000</v>
      </c>
      <c r="U135" s="1">
        <v>3000000</v>
      </c>
      <c r="V135" s="1">
        <v>3000000</v>
      </c>
      <c r="W135" s="39">
        <v>3000000</v>
      </c>
    </row>
    <row r="136" spans="1:23" ht="15">
      <c r="A136" s="66"/>
      <c r="B136" s="65"/>
      <c r="C136" s="65" t="s">
        <v>134</v>
      </c>
      <c r="D136" s="65"/>
      <c r="E136" s="65"/>
      <c r="F136" s="65"/>
      <c r="G136" s="65"/>
      <c r="H136" s="65"/>
      <c r="I136" s="65"/>
      <c r="J136" s="1" t="s">
        <v>202</v>
      </c>
      <c r="K136" s="1" t="s">
        <v>202</v>
      </c>
      <c r="L136" s="1" t="s">
        <v>202</v>
      </c>
      <c r="M136" s="1" t="s">
        <v>202</v>
      </c>
      <c r="N136" s="1" t="s">
        <v>202</v>
      </c>
      <c r="O136" s="1" t="s">
        <v>202</v>
      </c>
      <c r="P136" s="1" t="s">
        <v>202</v>
      </c>
      <c r="Q136" s="1" t="s">
        <v>202</v>
      </c>
      <c r="R136" s="1">
        <v>2000000</v>
      </c>
      <c r="S136" s="1">
        <v>2000000</v>
      </c>
      <c r="T136" s="1">
        <v>2000000</v>
      </c>
      <c r="U136" s="1">
        <v>2000000</v>
      </c>
      <c r="V136" s="1">
        <v>2000000</v>
      </c>
      <c r="W136" s="39">
        <v>2000000</v>
      </c>
    </row>
    <row r="137" spans="1:23" ht="15">
      <c r="A137" s="48" t="s">
        <v>135</v>
      </c>
      <c r="B137" s="49"/>
      <c r="C137" s="49"/>
      <c r="D137" s="49"/>
      <c r="E137" s="49"/>
      <c r="F137" s="49"/>
      <c r="G137" s="49"/>
      <c r="H137" s="49"/>
      <c r="I137" s="49"/>
      <c r="J137" s="50"/>
      <c r="K137" s="50"/>
      <c r="L137" s="50"/>
      <c r="M137" s="50"/>
      <c r="N137" s="50"/>
      <c r="O137" s="50"/>
      <c r="P137" s="50"/>
      <c r="Q137" s="50"/>
      <c r="R137" s="50"/>
      <c r="S137" s="50"/>
      <c r="T137" s="50"/>
      <c r="U137" s="51"/>
      <c r="V137" s="51"/>
      <c r="W137" s="52"/>
    </row>
    <row r="138" spans="1:23" ht="15">
      <c r="A138" s="66" t="s">
        <v>267</v>
      </c>
      <c r="B138" s="65" t="s">
        <v>136</v>
      </c>
      <c r="C138" s="65" t="s">
        <v>137</v>
      </c>
      <c r="D138" s="65"/>
      <c r="E138" s="65"/>
      <c r="F138" s="65"/>
      <c r="G138" s="65"/>
      <c r="H138" s="65"/>
      <c r="I138" s="65"/>
      <c r="J138" s="1">
        <v>5000</v>
      </c>
      <c r="K138" s="1">
        <v>5000</v>
      </c>
      <c r="L138" s="1">
        <v>5000</v>
      </c>
      <c r="M138" s="1">
        <v>5000</v>
      </c>
      <c r="N138" s="1">
        <v>5000</v>
      </c>
      <c r="O138" s="1">
        <v>5000</v>
      </c>
      <c r="P138" s="1">
        <v>30000</v>
      </c>
      <c r="Q138" s="1">
        <v>30000</v>
      </c>
      <c r="R138" s="1">
        <v>30000</v>
      </c>
      <c r="S138" s="1">
        <v>30000</v>
      </c>
      <c r="T138" s="1">
        <v>30000</v>
      </c>
      <c r="U138" s="1">
        <v>30000</v>
      </c>
      <c r="V138" s="1">
        <v>30000</v>
      </c>
      <c r="W138" s="17">
        <v>30000</v>
      </c>
    </row>
    <row r="139" spans="1:23" ht="15">
      <c r="A139" s="66"/>
      <c r="B139" s="65"/>
      <c r="C139" s="65" t="s">
        <v>58</v>
      </c>
      <c r="D139" s="65"/>
      <c r="E139" s="65"/>
      <c r="F139" s="65" t="s">
        <v>135</v>
      </c>
      <c r="G139" s="65"/>
      <c r="H139" s="65"/>
      <c r="I139" s="65"/>
      <c r="J139" s="1">
        <v>1908</v>
      </c>
      <c r="K139" s="1">
        <v>2070.18</v>
      </c>
      <c r="L139" s="1">
        <v>3120</v>
      </c>
      <c r="M139" s="1">
        <v>3588</v>
      </c>
      <c r="N139" s="1">
        <v>5124</v>
      </c>
      <c r="O139" s="1">
        <v>5124</v>
      </c>
      <c r="P139" s="1">
        <v>10000</v>
      </c>
      <c r="Q139" s="1">
        <v>10640</v>
      </c>
      <c r="R139" s="1">
        <v>11310.32</v>
      </c>
      <c r="S139" s="6">
        <v>12045.49</v>
      </c>
      <c r="T139" s="1">
        <v>12828.45</v>
      </c>
      <c r="U139" s="1">
        <v>13534.01</v>
      </c>
      <c r="V139" s="1">
        <v>14413.72</v>
      </c>
      <c r="W139" s="17">
        <v>15033.51</v>
      </c>
    </row>
    <row r="140" spans="1:23" ht="15">
      <c r="A140" s="66"/>
      <c r="B140" s="65"/>
      <c r="C140" s="65"/>
      <c r="D140" s="65"/>
      <c r="E140" s="65"/>
      <c r="F140" s="65" t="s">
        <v>138</v>
      </c>
      <c r="G140" s="65"/>
      <c r="H140" s="65"/>
      <c r="I140" s="65"/>
      <c r="J140" s="1">
        <v>954</v>
      </c>
      <c r="K140" s="1">
        <v>1035.09</v>
      </c>
      <c r="L140" s="1">
        <v>1560</v>
      </c>
      <c r="M140" s="1">
        <v>1794</v>
      </c>
      <c r="N140" s="1">
        <v>2562</v>
      </c>
      <c r="O140" s="1">
        <v>2562</v>
      </c>
      <c r="P140" s="1">
        <v>5000</v>
      </c>
      <c r="Q140" s="1">
        <v>5320</v>
      </c>
      <c r="R140" s="1">
        <v>5655.16</v>
      </c>
      <c r="S140" s="6">
        <v>6022.75</v>
      </c>
      <c r="T140" s="1">
        <v>6414.23</v>
      </c>
      <c r="U140" s="1">
        <v>6767.01</v>
      </c>
      <c r="V140" s="1">
        <v>7206.87</v>
      </c>
      <c r="W140" s="17">
        <v>7516.77</v>
      </c>
    </row>
    <row r="141" spans="1:23" ht="15">
      <c r="A141" s="66"/>
      <c r="B141" s="65"/>
      <c r="C141" s="65" t="s">
        <v>139</v>
      </c>
      <c r="D141" s="65"/>
      <c r="E141" s="65"/>
      <c r="F141" s="65"/>
      <c r="G141" s="65"/>
      <c r="H141" s="65"/>
      <c r="I141" s="65"/>
      <c r="J141" s="7" t="s">
        <v>202</v>
      </c>
      <c r="K141" s="7" t="s">
        <v>202</v>
      </c>
      <c r="L141" s="7" t="s">
        <v>202</v>
      </c>
      <c r="M141" s="7" t="s">
        <v>202</v>
      </c>
      <c r="N141" s="7" t="s">
        <v>202</v>
      </c>
      <c r="O141" s="12" t="s">
        <v>202</v>
      </c>
      <c r="P141" s="7">
        <v>15000</v>
      </c>
      <c r="Q141" s="1">
        <v>15960</v>
      </c>
      <c r="R141" s="1">
        <v>16965.48</v>
      </c>
      <c r="S141" s="6">
        <v>18068.24</v>
      </c>
      <c r="T141" s="1">
        <v>19242.68</v>
      </c>
      <c r="U141" s="1">
        <v>20301.03</v>
      </c>
      <c r="V141" s="1">
        <v>21620.6</v>
      </c>
      <c r="W141" s="17">
        <v>22550.29</v>
      </c>
    </row>
    <row r="142" spans="1:23" ht="15">
      <c r="A142" s="66"/>
      <c r="B142" s="65"/>
      <c r="C142" s="65" t="s">
        <v>140</v>
      </c>
      <c r="D142" s="65"/>
      <c r="E142" s="65"/>
      <c r="F142" s="65"/>
      <c r="G142" s="65"/>
      <c r="H142" s="65"/>
      <c r="I142" s="65"/>
      <c r="J142" s="7">
        <v>10000</v>
      </c>
      <c r="K142" s="7">
        <v>10000</v>
      </c>
      <c r="L142" s="7">
        <v>10000</v>
      </c>
      <c r="M142" s="7">
        <v>10000</v>
      </c>
      <c r="N142" s="7">
        <v>10000</v>
      </c>
      <c r="O142" s="7">
        <v>10000</v>
      </c>
      <c r="P142" s="7">
        <v>20000</v>
      </c>
      <c r="Q142" s="1">
        <v>20000</v>
      </c>
      <c r="R142" s="1">
        <v>20000</v>
      </c>
      <c r="S142" s="1">
        <v>20000</v>
      </c>
      <c r="T142" s="1">
        <v>20000</v>
      </c>
      <c r="U142" s="1">
        <v>20000</v>
      </c>
      <c r="V142" s="1">
        <v>20000</v>
      </c>
      <c r="W142" s="35">
        <v>20000</v>
      </c>
    </row>
    <row r="143" spans="1:23" ht="15">
      <c r="A143" s="66"/>
      <c r="B143" s="65"/>
      <c r="C143" s="65" t="s">
        <v>141</v>
      </c>
      <c r="D143" s="65"/>
      <c r="E143" s="65"/>
      <c r="F143" s="65"/>
      <c r="G143" s="65"/>
      <c r="H143" s="65"/>
      <c r="I143" s="65"/>
      <c r="J143" s="7" t="s">
        <v>202</v>
      </c>
      <c r="K143" s="7" t="s">
        <v>202</v>
      </c>
      <c r="L143" s="7" t="s">
        <v>202</v>
      </c>
      <c r="M143" s="7" t="s">
        <v>202</v>
      </c>
      <c r="N143" s="7" t="s">
        <v>202</v>
      </c>
      <c r="O143" s="7" t="s">
        <v>202</v>
      </c>
      <c r="P143" s="1">
        <v>37000</v>
      </c>
      <c r="Q143" s="1">
        <v>37000</v>
      </c>
      <c r="R143" s="1">
        <v>37000</v>
      </c>
      <c r="S143" s="1">
        <v>37000</v>
      </c>
      <c r="T143" s="1">
        <v>37000</v>
      </c>
      <c r="U143" s="1">
        <v>37000</v>
      </c>
      <c r="V143" s="1">
        <v>37000</v>
      </c>
      <c r="W143" s="35">
        <v>37000</v>
      </c>
    </row>
    <row r="144" spans="1:23" ht="60">
      <c r="A144" s="3" t="s">
        <v>268</v>
      </c>
      <c r="B144" s="2" t="s">
        <v>242</v>
      </c>
      <c r="C144" s="65" t="s">
        <v>58</v>
      </c>
      <c r="D144" s="65"/>
      <c r="E144" s="65"/>
      <c r="F144" s="65"/>
      <c r="G144" s="65"/>
      <c r="H144" s="65"/>
      <c r="I144" s="65"/>
      <c r="J144" s="1">
        <v>40000</v>
      </c>
      <c r="K144" s="1">
        <v>40000</v>
      </c>
      <c r="L144" s="1">
        <v>40000</v>
      </c>
      <c r="M144" s="1">
        <v>40000</v>
      </c>
      <c r="N144" s="1">
        <v>40000</v>
      </c>
      <c r="O144" s="1">
        <v>40000</v>
      </c>
      <c r="P144" s="1">
        <v>40000</v>
      </c>
      <c r="Q144" s="1">
        <v>40000</v>
      </c>
      <c r="R144" s="1">
        <v>40000</v>
      </c>
      <c r="S144" s="1">
        <v>40000</v>
      </c>
      <c r="T144" s="1">
        <v>40000</v>
      </c>
      <c r="U144" s="1">
        <v>40000</v>
      </c>
      <c r="V144" s="1">
        <v>40000</v>
      </c>
      <c r="W144" s="35">
        <v>40000</v>
      </c>
    </row>
    <row r="145" spans="1:23" ht="15">
      <c r="A145" s="48" t="s">
        <v>142</v>
      </c>
      <c r="B145" s="49"/>
      <c r="C145" s="49"/>
      <c r="D145" s="49"/>
      <c r="E145" s="49"/>
      <c r="F145" s="49"/>
      <c r="G145" s="49"/>
      <c r="H145" s="49"/>
      <c r="I145" s="49"/>
      <c r="J145" s="50"/>
      <c r="K145" s="50"/>
      <c r="L145" s="50"/>
      <c r="M145" s="50"/>
      <c r="N145" s="50"/>
      <c r="O145" s="50"/>
      <c r="P145" s="50"/>
      <c r="Q145" s="50"/>
      <c r="R145" s="50"/>
      <c r="S145" s="50"/>
      <c r="T145" s="50"/>
      <c r="U145" s="53"/>
      <c r="V145" s="53"/>
      <c r="W145" s="52"/>
    </row>
    <row r="146" spans="1:23" ht="15">
      <c r="A146" s="66" t="s">
        <v>269</v>
      </c>
      <c r="B146" s="65" t="s">
        <v>270</v>
      </c>
      <c r="C146" s="65" t="s">
        <v>143</v>
      </c>
      <c r="D146" s="65"/>
      <c r="E146" s="65"/>
      <c r="F146" s="65"/>
      <c r="G146" s="65"/>
      <c r="H146" s="65"/>
      <c r="I146" s="65"/>
      <c r="J146" s="54" t="s">
        <v>198</v>
      </c>
      <c r="K146" s="55"/>
      <c r="L146" s="55"/>
      <c r="M146" s="55"/>
      <c r="N146" s="55"/>
      <c r="O146" s="55"/>
      <c r="P146" s="55"/>
      <c r="Q146" s="55"/>
      <c r="R146" s="55"/>
      <c r="S146" s="50"/>
      <c r="T146" s="50"/>
      <c r="U146" s="53"/>
      <c r="V146" s="53"/>
      <c r="W146" s="52"/>
    </row>
    <row r="147" spans="1:23" ht="41.25" customHeight="1">
      <c r="A147" s="66"/>
      <c r="B147" s="65"/>
      <c r="C147" s="65" t="s">
        <v>144</v>
      </c>
      <c r="D147" s="65"/>
      <c r="E147" s="65"/>
      <c r="F147" s="65"/>
      <c r="G147" s="65"/>
      <c r="H147" s="65"/>
      <c r="I147" s="65"/>
      <c r="J147" s="1"/>
      <c r="K147" s="1">
        <v>98.1</v>
      </c>
      <c r="L147" s="1">
        <v>105.95</v>
      </c>
      <c r="M147" s="1">
        <v>117.07</v>
      </c>
      <c r="N147" s="1">
        <v>132.29</v>
      </c>
      <c r="O147" s="1">
        <v>145.52</v>
      </c>
      <c r="P147" s="1">
        <v>154.98</v>
      </c>
      <c r="Q147" s="1">
        <v>164.28</v>
      </c>
      <c r="R147" s="1">
        <v>173.32</v>
      </c>
      <c r="S147" s="6">
        <v>197.52</v>
      </c>
      <c r="T147" s="1">
        <v>208.38</v>
      </c>
      <c r="U147" s="1">
        <v>222.97</v>
      </c>
      <c r="V147" s="1">
        <v>235.01</v>
      </c>
      <c r="W147" s="17">
        <f>V147*2.5%+V147</f>
        <v>240.88524999999998</v>
      </c>
    </row>
    <row r="148" spans="1:23" ht="15">
      <c r="A148" s="66"/>
      <c r="B148" s="65"/>
      <c r="C148" s="65" t="s">
        <v>145</v>
      </c>
      <c r="D148" s="65"/>
      <c r="E148" s="65"/>
      <c r="F148" s="65"/>
      <c r="G148" s="65"/>
      <c r="H148" s="65"/>
      <c r="I148" s="2" t="s">
        <v>146</v>
      </c>
      <c r="J148" s="73">
        <v>366.3</v>
      </c>
      <c r="K148" s="73">
        <v>399.27</v>
      </c>
      <c r="L148" s="73">
        <v>431.21</v>
      </c>
      <c r="M148" s="73">
        <v>476.49</v>
      </c>
      <c r="N148" s="73">
        <v>538.43</v>
      </c>
      <c r="O148" s="73">
        <v>592.27</v>
      </c>
      <c r="P148" s="73">
        <v>630.77</v>
      </c>
      <c r="Q148" s="73">
        <v>668.62</v>
      </c>
      <c r="R148" s="73">
        <v>705.39</v>
      </c>
      <c r="S148" s="101">
        <v>740.66</v>
      </c>
      <c r="T148" s="73">
        <v>781.4</v>
      </c>
      <c r="U148" s="62">
        <v>836.1</v>
      </c>
      <c r="V148" s="62">
        <f>U148*5.4%+U148</f>
        <v>881.2494</v>
      </c>
      <c r="W148" s="62">
        <f>V148*2.5%+V148</f>
        <v>903.2806350000001</v>
      </c>
    </row>
    <row r="149" spans="1:23" ht="13.5" customHeight="1">
      <c r="A149" s="66"/>
      <c r="B149" s="65"/>
      <c r="C149" s="65"/>
      <c r="D149" s="65"/>
      <c r="E149" s="65"/>
      <c r="F149" s="65"/>
      <c r="G149" s="65"/>
      <c r="H149" s="65"/>
      <c r="I149" s="2" t="s">
        <v>147</v>
      </c>
      <c r="J149" s="73"/>
      <c r="K149" s="73"/>
      <c r="L149" s="73"/>
      <c r="M149" s="73"/>
      <c r="N149" s="73"/>
      <c r="O149" s="73"/>
      <c r="P149" s="73"/>
      <c r="Q149" s="73"/>
      <c r="R149" s="73"/>
      <c r="S149" s="65"/>
      <c r="T149" s="73"/>
      <c r="U149" s="68"/>
      <c r="V149" s="74"/>
      <c r="W149" s="63"/>
    </row>
    <row r="150" spans="1:23" ht="30">
      <c r="A150" s="66"/>
      <c r="B150" s="65"/>
      <c r="C150" s="65" t="s">
        <v>148</v>
      </c>
      <c r="D150" s="65"/>
      <c r="E150" s="65"/>
      <c r="F150" s="65"/>
      <c r="G150" s="65"/>
      <c r="H150" s="65"/>
      <c r="I150" s="2" t="s">
        <v>149</v>
      </c>
      <c r="J150" s="1">
        <v>7659</v>
      </c>
      <c r="K150" s="1">
        <v>8348.31</v>
      </c>
      <c r="L150" s="1">
        <v>9016.17</v>
      </c>
      <c r="M150" s="1">
        <v>9962.87</v>
      </c>
      <c r="N150" s="1">
        <v>11258.04</v>
      </c>
      <c r="O150" s="1">
        <v>12383.84</v>
      </c>
      <c r="P150" s="1">
        <v>13188.79</v>
      </c>
      <c r="Q150" s="1">
        <v>13980.12</v>
      </c>
      <c r="R150" s="1">
        <v>14749.03</v>
      </c>
      <c r="S150" s="6">
        <v>15486.48</v>
      </c>
      <c r="T150" s="1">
        <v>16336.13</v>
      </c>
      <c r="U150" s="1">
        <v>17481.92</v>
      </c>
      <c r="V150" s="1">
        <f>U150*5.4%+U150</f>
        <v>18425.943679999997</v>
      </c>
      <c r="W150" s="39">
        <f>V150*2.5%+V150</f>
        <v>18886.592271999998</v>
      </c>
    </row>
    <row r="151" spans="1:23" ht="30">
      <c r="A151" s="66"/>
      <c r="B151" s="65"/>
      <c r="C151" s="65"/>
      <c r="D151" s="65"/>
      <c r="E151" s="65"/>
      <c r="F151" s="65"/>
      <c r="G151" s="65"/>
      <c r="H151" s="65"/>
      <c r="I151" s="2" t="s">
        <v>160</v>
      </c>
      <c r="J151" s="1">
        <v>3829.5</v>
      </c>
      <c r="K151" s="1">
        <v>4174.16</v>
      </c>
      <c r="L151" s="1">
        <v>4508.09</v>
      </c>
      <c r="M151" s="1">
        <v>4981.44</v>
      </c>
      <c r="N151" s="1">
        <v>5629.03</v>
      </c>
      <c r="O151" s="1">
        <v>6191.93</v>
      </c>
      <c r="P151" s="1">
        <v>6594.41</v>
      </c>
      <c r="Q151" s="1">
        <v>6990.07</v>
      </c>
      <c r="R151" s="1">
        <v>7374.52</v>
      </c>
      <c r="S151" s="6">
        <v>7743.25</v>
      </c>
      <c r="T151" s="1">
        <v>8169.13</v>
      </c>
      <c r="U151" s="1">
        <v>8740.97</v>
      </c>
      <c r="V151" s="1">
        <f>U151*5.4%+U151</f>
        <v>9212.98238</v>
      </c>
      <c r="W151" s="39">
        <f>V151*2.5%+V151</f>
        <v>9443.3069395</v>
      </c>
    </row>
    <row r="152" spans="1:23" ht="30">
      <c r="A152" s="66"/>
      <c r="B152" s="65"/>
      <c r="C152" s="65"/>
      <c r="D152" s="65"/>
      <c r="E152" s="65"/>
      <c r="F152" s="65"/>
      <c r="G152" s="65"/>
      <c r="H152" s="65"/>
      <c r="I152" s="2" t="s">
        <v>150</v>
      </c>
      <c r="J152" s="1">
        <v>1531.8</v>
      </c>
      <c r="K152" s="1">
        <v>1669.66</v>
      </c>
      <c r="L152" s="1">
        <v>1803.23</v>
      </c>
      <c r="M152" s="1">
        <v>1992.57</v>
      </c>
      <c r="N152" s="1">
        <v>2251.6</v>
      </c>
      <c r="O152" s="1">
        <v>2476.76</v>
      </c>
      <c r="P152" s="1">
        <v>2637.75</v>
      </c>
      <c r="Q152" s="1">
        <v>2796.02</v>
      </c>
      <c r="R152" s="1">
        <v>2949.8</v>
      </c>
      <c r="S152" s="6">
        <v>3097.29</v>
      </c>
      <c r="T152" s="1">
        <v>3267.64</v>
      </c>
      <c r="U152" s="1">
        <v>3496.37</v>
      </c>
      <c r="V152" s="1">
        <f>U152*5.4%+U152</f>
        <v>3685.17398</v>
      </c>
      <c r="W152" s="39">
        <f>V152*2.5%+V152</f>
        <v>3777.3033295</v>
      </c>
    </row>
    <row r="153" spans="1:23" ht="84.75" customHeight="1">
      <c r="A153" s="66"/>
      <c r="B153" s="65"/>
      <c r="C153" s="65" t="s">
        <v>151</v>
      </c>
      <c r="D153" s="65"/>
      <c r="E153" s="65"/>
      <c r="F153" s="65"/>
      <c r="G153" s="65"/>
      <c r="H153" s="65"/>
      <c r="I153" s="65"/>
      <c r="J153" s="54" t="s">
        <v>198</v>
      </c>
      <c r="K153" s="55"/>
      <c r="L153" s="55"/>
      <c r="M153" s="55"/>
      <c r="N153" s="55"/>
      <c r="O153" s="55"/>
      <c r="P153" s="55"/>
      <c r="Q153" s="55"/>
      <c r="R153" s="55"/>
      <c r="S153" s="50"/>
      <c r="T153" s="50"/>
      <c r="U153" s="53"/>
      <c r="V153" s="51"/>
      <c r="W153" s="52"/>
    </row>
    <row r="154" spans="1:23" ht="15">
      <c r="A154" s="66"/>
      <c r="B154" s="65"/>
      <c r="C154" s="65" t="s">
        <v>152</v>
      </c>
      <c r="D154" s="65"/>
      <c r="E154" s="65"/>
      <c r="F154" s="65"/>
      <c r="G154" s="65"/>
      <c r="H154" s="65"/>
      <c r="I154" s="65"/>
      <c r="J154" s="1">
        <v>2442</v>
      </c>
      <c r="K154" s="1">
        <v>2661.78</v>
      </c>
      <c r="L154" s="1">
        <v>2874.72</v>
      </c>
      <c r="M154" s="1">
        <v>3176.57</v>
      </c>
      <c r="N154" s="1">
        <v>3589.52</v>
      </c>
      <c r="O154" s="1">
        <v>3948.47</v>
      </c>
      <c r="P154" s="1">
        <v>4205.12</v>
      </c>
      <c r="Q154" s="1">
        <v>8480</v>
      </c>
      <c r="R154" s="1">
        <v>8946.4</v>
      </c>
      <c r="S154" s="6">
        <v>9393.72</v>
      </c>
      <c r="T154" s="1">
        <v>9910.37</v>
      </c>
      <c r="U154" s="1">
        <v>10604.1</v>
      </c>
      <c r="V154" s="1">
        <f>U154*5.4%+U154</f>
        <v>11176.7214</v>
      </c>
      <c r="W154" s="39">
        <f>V154*2.5%+V154</f>
        <v>11456.139435000001</v>
      </c>
    </row>
    <row r="155" spans="1:23" ht="72" customHeight="1">
      <c r="A155" s="66"/>
      <c r="B155" s="65"/>
      <c r="C155" s="65" t="s">
        <v>153</v>
      </c>
      <c r="D155" s="65"/>
      <c r="E155" s="65" t="s">
        <v>154</v>
      </c>
      <c r="F155" s="65"/>
      <c r="G155" s="65"/>
      <c r="H155" s="65"/>
      <c r="I155" s="65"/>
      <c r="J155" s="32">
        <v>244.2</v>
      </c>
      <c r="K155" s="32">
        <v>266.18</v>
      </c>
      <c r="L155" s="32">
        <v>287.47</v>
      </c>
      <c r="M155" s="32">
        <v>317.65</v>
      </c>
      <c r="N155" s="32">
        <v>358.94</v>
      </c>
      <c r="O155" s="32">
        <v>394.83</v>
      </c>
      <c r="P155" s="32">
        <v>420.49</v>
      </c>
      <c r="Q155" s="32">
        <v>445.72</v>
      </c>
      <c r="R155" s="32">
        <v>470.23</v>
      </c>
      <c r="S155" s="31">
        <v>493.74</v>
      </c>
      <c r="T155" s="32">
        <v>520.9</v>
      </c>
      <c r="U155" s="30">
        <v>557.36</v>
      </c>
      <c r="V155" s="30">
        <f>U155*5.4%+U155</f>
        <v>587.45744</v>
      </c>
      <c r="W155" s="39">
        <f>V155*2.5%+V155</f>
        <v>602.143876</v>
      </c>
    </row>
    <row r="156" spans="1:23" ht="55.5" customHeight="1">
      <c r="A156" s="66"/>
      <c r="B156" s="65"/>
      <c r="C156" s="65" t="s">
        <v>155</v>
      </c>
      <c r="D156" s="65"/>
      <c r="E156" s="65"/>
      <c r="F156" s="65"/>
      <c r="G156" s="65"/>
      <c r="H156" s="65"/>
      <c r="I156" s="65"/>
      <c r="J156" s="1">
        <v>382.95</v>
      </c>
      <c r="K156" s="1">
        <v>417.42</v>
      </c>
      <c r="L156" s="1">
        <v>450.81</v>
      </c>
      <c r="M156" s="1">
        <v>498.15</v>
      </c>
      <c r="N156" s="1">
        <v>562.91</v>
      </c>
      <c r="O156" s="1">
        <v>619.2</v>
      </c>
      <c r="P156" s="1">
        <v>659.45</v>
      </c>
      <c r="Q156" s="1">
        <v>699.02</v>
      </c>
      <c r="R156" s="1">
        <v>737.47</v>
      </c>
      <c r="S156" s="6">
        <v>740.66</v>
      </c>
      <c r="T156" s="1">
        <v>781.4</v>
      </c>
      <c r="U156" s="1">
        <v>836.1</v>
      </c>
      <c r="V156" s="1">
        <f>U156*5.4%+U156</f>
        <v>881.2494</v>
      </c>
      <c r="W156" s="39">
        <f>V156*2.5%+V156</f>
        <v>903.2806350000001</v>
      </c>
    </row>
    <row r="157" spans="1:23" ht="30" customHeight="1">
      <c r="A157" s="66"/>
      <c r="B157" s="65"/>
      <c r="C157" s="65" t="s">
        <v>156</v>
      </c>
      <c r="D157" s="65"/>
      <c r="E157" s="65"/>
      <c r="F157" s="65"/>
      <c r="G157" s="65"/>
      <c r="H157" s="65"/>
      <c r="I157" s="65"/>
      <c r="J157" s="1">
        <v>610.5</v>
      </c>
      <c r="K157" s="1">
        <v>665.45</v>
      </c>
      <c r="L157" s="1">
        <v>718.69</v>
      </c>
      <c r="M157" s="1">
        <v>794.15</v>
      </c>
      <c r="N157" s="1">
        <v>897.39</v>
      </c>
      <c r="O157" s="1">
        <v>987.13</v>
      </c>
      <c r="P157" s="1">
        <v>1051.29</v>
      </c>
      <c r="Q157" s="1">
        <v>1114.37</v>
      </c>
      <c r="R157" s="1">
        <v>1175.66</v>
      </c>
      <c r="S157" s="6">
        <v>1234.44</v>
      </c>
      <c r="T157" s="1">
        <v>1302.33</v>
      </c>
      <c r="U157" s="1">
        <v>1393.49</v>
      </c>
      <c r="V157" s="1">
        <f>U157*5.4%+U157</f>
        <v>1468.73846</v>
      </c>
      <c r="W157" s="39">
        <f>V157*2.5%+V157</f>
        <v>1505.4569215000001</v>
      </c>
    </row>
    <row r="158" spans="1:23" ht="30" customHeight="1">
      <c r="A158" s="66"/>
      <c r="B158" s="65"/>
      <c r="C158" s="65" t="s">
        <v>157</v>
      </c>
      <c r="D158" s="65"/>
      <c r="E158" s="65"/>
      <c r="F158" s="65"/>
      <c r="G158" s="65"/>
      <c r="H158" s="65"/>
      <c r="I158" s="65"/>
      <c r="J158" s="54" t="s">
        <v>198</v>
      </c>
      <c r="K158" s="53"/>
      <c r="L158" s="53"/>
      <c r="M158" s="53"/>
      <c r="N158" s="53"/>
      <c r="O158" s="53"/>
      <c r="P158" s="53"/>
      <c r="Q158" s="53"/>
      <c r="R158" s="53"/>
      <c r="S158" s="53"/>
      <c r="T158" s="53"/>
      <c r="U158" s="53"/>
      <c r="V158" s="51"/>
      <c r="W158" s="52"/>
    </row>
    <row r="159" spans="1:23" ht="15">
      <c r="A159" s="66"/>
      <c r="B159" s="65"/>
      <c r="C159" s="65" t="s">
        <v>158</v>
      </c>
      <c r="D159" s="65"/>
      <c r="E159" s="65"/>
      <c r="F159" s="65"/>
      <c r="G159" s="65"/>
      <c r="H159" s="65"/>
      <c r="I159" s="65"/>
      <c r="J159" s="1">
        <v>122.1</v>
      </c>
      <c r="K159" s="1">
        <v>133.09</v>
      </c>
      <c r="L159" s="1">
        <v>143.74</v>
      </c>
      <c r="M159" s="1">
        <v>158.83</v>
      </c>
      <c r="N159" s="1">
        <v>179.48</v>
      </c>
      <c r="O159" s="1">
        <v>197.43</v>
      </c>
      <c r="P159" s="1">
        <v>210.26</v>
      </c>
      <c r="Q159" s="1">
        <v>222.88</v>
      </c>
      <c r="R159" s="1">
        <v>235.14</v>
      </c>
      <c r="S159" s="6">
        <v>246.9</v>
      </c>
      <c r="T159" s="1">
        <v>260.48</v>
      </c>
      <c r="U159" s="1">
        <v>278.71</v>
      </c>
      <c r="V159" s="1">
        <f>U159*5.4%+U159</f>
        <v>293.76034</v>
      </c>
      <c r="W159" s="39">
        <f>V159*2.5%+V159</f>
        <v>301.10434849999996</v>
      </c>
    </row>
    <row r="160" spans="1:23" ht="43.5" customHeight="1">
      <c r="A160" s="66"/>
      <c r="B160" s="65"/>
      <c r="C160" s="65" t="s">
        <v>237</v>
      </c>
      <c r="D160" s="65"/>
      <c r="E160" s="65"/>
      <c r="F160" s="65"/>
      <c r="G160" s="65"/>
      <c r="H160" s="65"/>
      <c r="I160" s="65"/>
      <c r="J160" s="1"/>
      <c r="K160" s="1">
        <v>38.15</v>
      </c>
      <c r="L160" s="1">
        <v>41.2</v>
      </c>
      <c r="M160" s="1">
        <v>45.53</v>
      </c>
      <c r="N160" s="1">
        <v>51.45</v>
      </c>
      <c r="O160" s="1">
        <v>56.6</v>
      </c>
      <c r="P160" s="1">
        <v>60.28</v>
      </c>
      <c r="Q160" s="1">
        <v>63.9</v>
      </c>
      <c r="R160" s="1">
        <v>67.41</v>
      </c>
      <c r="S160" s="6">
        <v>70.78</v>
      </c>
      <c r="T160" s="1">
        <v>74.67</v>
      </c>
      <c r="U160" s="1">
        <v>79.9</v>
      </c>
      <c r="V160" s="1">
        <f>U160*5.4%+U160</f>
        <v>84.2146</v>
      </c>
      <c r="W160" s="39">
        <f>V160*2.5%+V160</f>
        <v>86.31996500000001</v>
      </c>
    </row>
    <row r="161" spans="1:23" ht="42.75" customHeight="1">
      <c r="A161" s="66"/>
      <c r="B161" s="65"/>
      <c r="C161" s="65" t="s">
        <v>238</v>
      </c>
      <c r="D161" s="65"/>
      <c r="E161" s="65"/>
      <c r="F161" s="65"/>
      <c r="G161" s="65"/>
      <c r="H161" s="65"/>
      <c r="I161" s="65"/>
      <c r="J161" s="1"/>
      <c r="K161" s="1">
        <v>196.2</v>
      </c>
      <c r="L161" s="1">
        <v>211.9</v>
      </c>
      <c r="M161" s="1">
        <v>234.15</v>
      </c>
      <c r="N161" s="1">
        <v>264.59</v>
      </c>
      <c r="O161" s="1">
        <v>291.5</v>
      </c>
      <c r="P161" s="1">
        <v>309.97</v>
      </c>
      <c r="Q161" s="1">
        <v>328.57</v>
      </c>
      <c r="R161" s="1">
        <v>346.64</v>
      </c>
      <c r="S161" s="6">
        <v>363.97</v>
      </c>
      <c r="T161" s="1">
        <v>383.99</v>
      </c>
      <c r="U161" s="1">
        <v>410.87</v>
      </c>
      <c r="V161" s="1">
        <f>U161*5.4%+U161</f>
        <v>433.05698</v>
      </c>
      <c r="W161" s="39">
        <f>V161*2.5%+V161</f>
        <v>443.8834045</v>
      </c>
    </row>
    <row r="162" spans="1:23" ht="15">
      <c r="A162" s="66"/>
      <c r="B162" s="65"/>
      <c r="C162" s="65" t="s">
        <v>159</v>
      </c>
      <c r="D162" s="65" t="s">
        <v>149</v>
      </c>
      <c r="E162" s="65"/>
      <c r="F162" s="65"/>
      <c r="G162" s="65"/>
      <c r="H162" s="65"/>
      <c r="I162" s="65"/>
      <c r="J162" s="37">
        <v>610.5</v>
      </c>
      <c r="K162" s="73">
        <v>665.45</v>
      </c>
      <c r="L162" s="73">
        <v>718.69</v>
      </c>
      <c r="M162" s="73">
        <v>794.15</v>
      </c>
      <c r="N162" s="73">
        <v>897.39</v>
      </c>
      <c r="O162" s="73">
        <v>987.13</v>
      </c>
      <c r="P162" s="73">
        <v>1051.29</v>
      </c>
      <c r="Q162" s="73">
        <v>1114.37</v>
      </c>
      <c r="R162" s="73">
        <v>1175.66</v>
      </c>
      <c r="S162" s="101">
        <v>1234.44</v>
      </c>
      <c r="T162" s="73">
        <v>1302.33</v>
      </c>
      <c r="U162" s="62">
        <v>1393.49</v>
      </c>
      <c r="V162" s="62">
        <f>U162*5.4%+U162</f>
        <v>1468.73846</v>
      </c>
      <c r="W162" s="62">
        <f>V162*2.5%+V162</f>
        <v>1505.4569215000001</v>
      </c>
    </row>
    <row r="163" spans="1:23" ht="13.5" customHeight="1">
      <c r="A163" s="66"/>
      <c r="B163" s="65"/>
      <c r="C163" s="65"/>
      <c r="D163" s="65" t="s">
        <v>160</v>
      </c>
      <c r="E163" s="65"/>
      <c r="F163" s="65"/>
      <c r="G163" s="65"/>
      <c r="H163" s="65"/>
      <c r="I163" s="65"/>
      <c r="J163" s="37"/>
      <c r="K163" s="73"/>
      <c r="L163" s="73"/>
      <c r="M163" s="73"/>
      <c r="N163" s="73"/>
      <c r="O163" s="73"/>
      <c r="P163" s="73"/>
      <c r="Q163" s="73"/>
      <c r="R163" s="73"/>
      <c r="S163" s="65"/>
      <c r="T163" s="65"/>
      <c r="U163" s="68"/>
      <c r="V163" s="74"/>
      <c r="W163" s="63"/>
    </row>
    <row r="164" spans="1:23" ht="59.25" customHeight="1">
      <c r="A164" s="66"/>
      <c r="B164" s="65"/>
      <c r="C164" s="65"/>
      <c r="D164" s="65" t="s">
        <v>161</v>
      </c>
      <c r="E164" s="65"/>
      <c r="F164" s="65"/>
      <c r="G164" s="65"/>
      <c r="H164" s="65"/>
      <c r="I164" s="65"/>
      <c r="J164" s="1">
        <v>488.4</v>
      </c>
      <c r="K164" s="1">
        <v>532.36</v>
      </c>
      <c r="L164" s="1">
        <v>574.95</v>
      </c>
      <c r="M164" s="1">
        <v>635.32</v>
      </c>
      <c r="N164" s="1">
        <v>717.91</v>
      </c>
      <c r="O164" s="1">
        <v>789.7</v>
      </c>
      <c r="P164" s="1">
        <v>841.03</v>
      </c>
      <c r="Q164" s="1">
        <v>891.49</v>
      </c>
      <c r="R164" s="1">
        <v>940.52</v>
      </c>
      <c r="S164" s="6">
        <v>987.55</v>
      </c>
      <c r="T164" s="1">
        <v>1041.87</v>
      </c>
      <c r="U164" s="1">
        <v>1114.8</v>
      </c>
      <c r="V164" s="1">
        <f aca="true" t="shared" si="1" ref="V164:V170">U164*5.4%+U164</f>
        <v>1174.9992</v>
      </c>
      <c r="W164" s="39">
        <f aca="true" t="shared" si="2" ref="W164:W171">V164*2.5%+V164</f>
        <v>1204.37418</v>
      </c>
    </row>
    <row r="165" spans="1:23" ht="15">
      <c r="A165" s="66"/>
      <c r="B165" s="65"/>
      <c r="C165" s="65" t="s">
        <v>162</v>
      </c>
      <c r="D165" s="65" t="s">
        <v>149</v>
      </c>
      <c r="E165" s="65"/>
      <c r="F165" s="65"/>
      <c r="G165" s="65"/>
      <c r="H165" s="65"/>
      <c r="I165" s="65"/>
      <c r="J165" s="1">
        <v>12210</v>
      </c>
      <c r="K165" s="1">
        <v>13308.9</v>
      </c>
      <c r="L165" s="1">
        <v>14373.61</v>
      </c>
      <c r="M165" s="1">
        <v>15882.84</v>
      </c>
      <c r="N165" s="1">
        <v>17947.61</v>
      </c>
      <c r="O165" s="1">
        <v>19742.37</v>
      </c>
      <c r="P165" s="1">
        <v>21025.62</v>
      </c>
      <c r="Q165" s="1">
        <v>22287.16</v>
      </c>
      <c r="R165" s="1">
        <v>23512.95</v>
      </c>
      <c r="S165" s="6">
        <v>24688.6</v>
      </c>
      <c r="T165" s="1">
        <v>26046.47</v>
      </c>
      <c r="U165" s="1">
        <v>27869.72</v>
      </c>
      <c r="V165" s="1">
        <f t="shared" si="1"/>
        <v>29374.68488</v>
      </c>
      <c r="W165" s="39">
        <f t="shared" si="2"/>
        <v>30109.052002</v>
      </c>
    </row>
    <row r="166" spans="1:23" ht="15">
      <c r="A166" s="66"/>
      <c r="B166" s="65"/>
      <c r="C166" s="65"/>
      <c r="D166" s="65" t="s">
        <v>160</v>
      </c>
      <c r="E166" s="65"/>
      <c r="F166" s="65"/>
      <c r="G166" s="65"/>
      <c r="H166" s="65"/>
      <c r="I166" s="65"/>
      <c r="J166" s="1">
        <v>8547</v>
      </c>
      <c r="K166" s="1">
        <v>9316.23</v>
      </c>
      <c r="L166" s="1">
        <v>10061.53</v>
      </c>
      <c r="M166" s="1">
        <v>11117.99</v>
      </c>
      <c r="N166" s="1">
        <v>12563.33</v>
      </c>
      <c r="O166" s="1">
        <v>13819.66</v>
      </c>
      <c r="P166" s="1">
        <v>14717.94</v>
      </c>
      <c r="Q166" s="1">
        <v>15601.02</v>
      </c>
      <c r="R166" s="1">
        <v>16459.08</v>
      </c>
      <c r="S166" s="6">
        <v>17282.03</v>
      </c>
      <c r="T166" s="1">
        <v>18232.54</v>
      </c>
      <c r="U166" s="1">
        <v>19508.82</v>
      </c>
      <c r="V166" s="1">
        <f t="shared" si="1"/>
        <v>20562.29628</v>
      </c>
      <c r="W166" s="39">
        <f t="shared" si="2"/>
        <v>21076.353687</v>
      </c>
    </row>
    <row r="167" spans="1:23" ht="15">
      <c r="A167" s="66"/>
      <c r="B167" s="65"/>
      <c r="C167" s="65"/>
      <c r="D167" s="65" t="s">
        <v>150</v>
      </c>
      <c r="E167" s="65"/>
      <c r="F167" s="65"/>
      <c r="G167" s="65"/>
      <c r="H167" s="65"/>
      <c r="I167" s="65"/>
      <c r="J167" s="1">
        <v>6105</v>
      </c>
      <c r="K167" s="1">
        <v>6654.45</v>
      </c>
      <c r="L167" s="1">
        <v>7186.81</v>
      </c>
      <c r="M167" s="1">
        <v>7941.43</v>
      </c>
      <c r="N167" s="1">
        <v>8973.82</v>
      </c>
      <c r="O167" s="1">
        <v>9871.2</v>
      </c>
      <c r="P167" s="1">
        <v>10512.83</v>
      </c>
      <c r="Q167" s="1">
        <v>11143.6</v>
      </c>
      <c r="R167" s="1">
        <v>11756.5</v>
      </c>
      <c r="S167" s="6">
        <v>12344.33</v>
      </c>
      <c r="T167" s="1">
        <v>13023.27</v>
      </c>
      <c r="U167" s="1">
        <v>13934.9</v>
      </c>
      <c r="V167" s="1">
        <f t="shared" si="1"/>
        <v>14687.3846</v>
      </c>
      <c r="W167" s="39">
        <f t="shared" si="2"/>
        <v>15054.569215</v>
      </c>
    </row>
    <row r="168" spans="1:23" ht="30.75" customHeight="1">
      <c r="A168" s="66"/>
      <c r="B168" s="65"/>
      <c r="C168" s="65" t="s">
        <v>163</v>
      </c>
      <c r="D168" s="65" t="s">
        <v>164</v>
      </c>
      <c r="E168" s="65"/>
      <c r="F168" s="65"/>
      <c r="G168" s="65"/>
      <c r="H168" s="65"/>
      <c r="I168" s="65"/>
      <c r="J168" s="1">
        <v>12210</v>
      </c>
      <c r="K168" s="1">
        <v>13308.9</v>
      </c>
      <c r="L168" s="1">
        <v>14373.61</v>
      </c>
      <c r="M168" s="1">
        <v>15882.84</v>
      </c>
      <c r="N168" s="1">
        <v>17947.61</v>
      </c>
      <c r="O168" s="1">
        <v>19742.37</v>
      </c>
      <c r="P168" s="1">
        <v>21025.62</v>
      </c>
      <c r="Q168" s="1">
        <v>22287.16</v>
      </c>
      <c r="R168" s="1">
        <v>23512.95</v>
      </c>
      <c r="S168" s="6">
        <v>24688.6</v>
      </c>
      <c r="T168" s="1">
        <v>26046.47</v>
      </c>
      <c r="U168" s="1">
        <v>27869.72</v>
      </c>
      <c r="V168" s="1">
        <f t="shared" si="1"/>
        <v>29374.68488</v>
      </c>
      <c r="W168" s="39">
        <f t="shared" si="2"/>
        <v>30109.052002</v>
      </c>
    </row>
    <row r="169" spans="1:23" ht="15">
      <c r="A169" s="66"/>
      <c r="B169" s="65"/>
      <c r="C169" s="65"/>
      <c r="D169" s="65" t="s">
        <v>165</v>
      </c>
      <c r="E169" s="65"/>
      <c r="F169" s="65"/>
      <c r="G169" s="65"/>
      <c r="H169" s="65"/>
      <c r="I169" s="65"/>
      <c r="J169" s="1">
        <v>6105</v>
      </c>
      <c r="K169" s="1">
        <v>6654.45</v>
      </c>
      <c r="L169" s="1">
        <v>7186.81</v>
      </c>
      <c r="M169" s="1">
        <v>7941.43</v>
      </c>
      <c r="N169" s="1">
        <v>8973.82</v>
      </c>
      <c r="O169" s="1">
        <v>9871.2</v>
      </c>
      <c r="P169" s="1">
        <v>10512.83</v>
      </c>
      <c r="Q169" s="1">
        <v>11143.6</v>
      </c>
      <c r="R169" s="1">
        <v>11756.5</v>
      </c>
      <c r="S169" s="6">
        <v>12344.33</v>
      </c>
      <c r="T169" s="1">
        <v>13023.27</v>
      </c>
      <c r="U169" s="1">
        <v>13934.9</v>
      </c>
      <c r="V169" s="1">
        <f t="shared" si="1"/>
        <v>14687.3846</v>
      </c>
      <c r="W169" s="39">
        <f t="shared" si="2"/>
        <v>15054.569215</v>
      </c>
    </row>
    <row r="170" spans="1:23" ht="15">
      <c r="A170" s="66"/>
      <c r="B170" s="65"/>
      <c r="C170" s="65" t="s">
        <v>166</v>
      </c>
      <c r="D170" s="65" t="s">
        <v>167</v>
      </c>
      <c r="E170" s="65"/>
      <c r="F170" s="65"/>
      <c r="G170" s="65"/>
      <c r="H170" s="65"/>
      <c r="I170" s="65"/>
      <c r="J170" s="1">
        <v>366.3</v>
      </c>
      <c r="K170" s="1">
        <v>399.27</v>
      </c>
      <c r="L170" s="1">
        <v>431.21</v>
      </c>
      <c r="M170" s="1">
        <v>476.49</v>
      </c>
      <c r="N170" s="1">
        <v>538.43</v>
      </c>
      <c r="O170" s="1">
        <v>592.27</v>
      </c>
      <c r="P170" s="1">
        <v>630.77</v>
      </c>
      <c r="Q170" s="1">
        <v>668.62</v>
      </c>
      <c r="R170" s="1">
        <v>705.39</v>
      </c>
      <c r="S170" s="6">
        <v>740.66</v>
      </c>
      <c r="T170" s="1">
        <v>781.4</v>
      </c>
      <c r="U170" s="1">
        <v>836.1</v>
      </c>
      <c r="V170" s="1">
        <f t="shared" si="1"/>
        <v>881.2494</v>
      </c>
      <c r="W170" s="39">
        <f t="shared" si="2"/>
        <v>903.2806350000001</v>
      </c>
    </row>
    <row r="171" spans="1:23" ht="15">
      <c r="A171" s="66"/>
      <c r="B171" s="65"/>
      <c r="C171" s="65"/>
      <c r="D171" s="65" t="s">
        <v>168</v>
      </c>
      <c r="E171" s="65"/>
      <c r="F171" s="65"/>
      <c r="G171" s="65"/>
      <c r="H171" s="65"/>
      <c r="I171" s="65"/>
      <c r="J171" s="1">
        <v>244.2</v>
      </c>
      <c r="K171" s="1">
        <v>266.18</v>
      </c>
      <c r="L171" s="1">
        <v>287.47</v>
      </c>
      <c r="M171" s="1">
        <v>317.65</v>
      </c>
      <c r="N171" s="1">
        <v>358.94</v>
      </c>
      <c r="O171" s="1">
        <v>394.83</v>
      </c>
      <c r="P171" s="1">
        <v>420.49</v>
      </c>
      <c r="Q171" s="1">
        <v>445.72</v>
      </c>
      <c r="R171" s="1">
        <v>470.23</v>
      </c>
      <c r="S171" s="6">
        <v>493.74</v>
      </c>
      <c r="T171" s="73">
        <v>520.9</v>
      </c>
      <c r="U171" s="62">
        <v>557.36</v>
      </c>
      <c r="V171" s="62">
        <f>U171*5.4%+U171</f>
        <v>587.45744</v>
      </c>
      <c r="W171" s="60">
        <f t="shared" si="2"/>
        <v>602.143876</v>
      </c>
    </row>
    <row r="172" spans="1:23" ht="15">
      <c r="A172" s="66"/>
      <c r="B172" s="65"/>
      <c r="C172" s="65"/>
      <c r="D172" s="65" t="s">
        <v>169</v>
      </c>
      <c r="E172" s="65"/>
      <c r="F172" s="65"/>
      <c r="G172" s="65"/>
      <c r="H172" s="65"/>
      <c r="I172" s="65"/>
      <c r="J172" s="1">
        <v>122.1</v>
      </c>
      <c r="K172" s="1">
        <v>133.09</v>
      </c>
      <c r="L172" s="1">
        <v>143.74</v>
      </c>
      <c r="M172" s="1">
        <v>158.83</v>
      </c>
      <c r="N172" s="1">
        <v>179.48</v>
      </c>
      <c r="O172" s="1">
        <v>197.43</v>
      </c>
      <c r="P172" s="1">
        <v>210.26</v>
      </c>
      <c r="Q172" s="1">
        <v>222.88</v>
      </c>
      <c r="R172" s="1">
        <v>235.14</v>
      </c>
      <c r="S172" s="6">
        <v>246.9</v>
      </c>
      <c r="T172" s="65"/>
      <c r="U172" s="68"/>
      <c r="V172" s="68"/>
      <c r="W172" s="61"/>
    </row>
    <row r="173" spans="1:23" ht="43.5" customHeight="1">
      <c r="A173" s="66"/>
      <c r="B173" s="65"/>
      <c r="C173" s="65" t="s">
        <v>170</v>
      </c>
      <c r="D173" s="65"/>
      <c r="E173" s="65"/>
      <c r="F173" s="65"/>
      <c r="G173" s="65"/>
      <c r="H173" s="65"/>
      <c r="I173" s="65"/>
      <c r="J173" s="1"/>
      <c r="K173" s="1">
        <v>101</v>
      </c>
      <c r="L173" s="1">
        <v>109.088</v>
      </c>
      <c r="M173" s="1">
        <v>120.53</v>
      </c>
      <c r="N173" s="1">
        <v>136.2</v>
      </c>
      <c r="O173" s="1">
        <v>149.82</v>
      </c>
      <c r="P173" s="1">
        <v>159.56</v>
      </c>
      <c r="Q173" s="1">
        <v>169.13</v>
      </c>
      <c r="R173" s="1">
        <v>178.43</v>
      </c>
      <c r="S173" s="6">
        <v>181.99</v>
      </c>
      <c r="T173" s="1">
        <v>192</v>
      </c>
      <c r="U173" s="1">
        <v>205.44</v>
      </c>
      <c r="V173" s="1">
        <f>U173*5.4%+U173</f>
        <v>216.53376</v>
      </c>
      <c r="W173" s="39">
        <f>V173*2.5%+V173</f>
        <v>221.947104</v>
      </c>
    </row>
    <row r="174" spans="1:23" ht="17.25" customHeight="1">
      <c r="A174" s="66"/>
      <c r="B174" s="65"/>
      <c r="C174" s="65" t="s">
        <v>171</v>
      </c>
      <c r="D174" s="65"/>
      <c r="E174" s="65"/>
      <c r="F174" s="65"/>
      <c r="G174" s="65"/>
      <c r="H174" s="65"/>
      <c r="I174" s="65"/>
      <c r="J174" s="1">
        <v>122.1</v>
      </c>
      <c r="K174" s="1">
        <v>133.09</v>
      </c>
      <c r="L174" s="1">
        <v>143.74</v>
      </c>
      <c r="M174" s="1">
        <v>158.83</v>
      </c>
      <c r="N174" s="1">
        <v>179.48</v>
      </c>
      <c r="O174" s="1">
        <v>197.43</v>
      </c>
      <c r="P174" s="1">
        <v>210.26</v>
      </c>
      <c r="Q174" s="1">
        <v>222.88</v>
      </c>
      <c r="R174" s="1">
        <v>235.14</v>
      </c>
      <c r="S174" s="6">
        <v>363.97</v>
      </c>
      <c r="T174" s="1">
        <v>383.99</v>
      </c>
      <c r="U174" s="1">
        <v>410.87</v>
      </c>
      <c r="V174" s="1">
        <f aca="true" t="shared" si="3" ref="V174:V186">U174*5.4%+U174</f>
        <v>433.05698</v>
      </c>
      <c r="W174" s="39">
        <f>V174*2.5%+V174</f>
        <v>443.8834045</v>
      </c>
    </row>
    <row r="175" spans="1:23" ht="15">
      <c r="A175" s="66"/>
      <c r="B175" s="99" t="s">
        <v>172</v>
      </c>
      <c r="C175" s="65" t="s">
        <v>197</v>
      </c>
      <c r="D175" s="65"/>
      <c r="E175" s="65"/>
      <c r="F175" s="65"/>
      <c r="G175" s="65"/>
      <c r="H175" s="65"/>
      <c r="I175" s="65"/>
      <c r="J175" s="1">
        <v>61.05</v>
      </c>
      <c r="K175" s="1">
        <v>66.54</v>
      </c>
      <c r="L175" s="1">
        <v>71.86</v>
      </c>
      <c r="M175" s="1">
        <v>79.41</v>
      </c>
      <c r="N175" s="1">
        <v>89.73</v>
      </c>
      <c r="O175" s="1">
        <v>98.7</v>
      </c>
      <c r="P175" s="1">
        <v>105.12</v>
      </c>
      <c r="Q175" s="1">
        <v>111.43</v>
      </c>
      <c r="R175" s="1">
        <v>117.56</v>
      </c>
      <c r="S175" s="6">
        <v>123.44</v>
      </c>
      <c r="T175" s="1">
        <v>130.23</v>
      </c>
      <c r="U175" s="1">
        <v>139.35</v>
      </c>
      <c r="V175" s="1">
        <f t="shared" si="3"/>
        <v>146.8749</v>
      </c>
      <c r="W175" s="39">
        <f>V175*2.5%+V175</f>
        <v>150.5467725</v>
      </c>
    </row>
    <row r="176" spans="1:23" ht="15">
      <c r="A176" s="66"/>
      <c r="B176" s="65"/>
      <c r="C176" s="65" t="s">
        <v>173</v>
      </c>
      <c r="D176" s="65"/>
      <c r="E176" s="65"/>
      <c r="F176" s="65"/>
      <c r="G176" s="65" t="s">
        <v>174</v>
      </c>
      <c r="H176" s="65"/>
      <c r="I176" s="65"/>
      <c r="J176" s="1">
        <v>100</v>
      </c>
      <c r="K176" s="1">
        <v>100</v>
      </c>
      <c r="L176" s="1">
        <v>100</v>
      </c>
      <c r="M176" s="1">
        <v>100</v>
      </c>
      <c r="N176" s="1">
        <v>100</v>
      </c>
      <c r="O176" s="1">
        <v>100</v>
      </c>
      <c r="P176" s="1">
        <v>100</v>
      </c>
      <c r="Q176" s="1">
        <v>100</v>
      </c>
      <c r="R176" s="1">
        <v>100</v>
      </c>
      <c r="S176" s="1">
        <v>100</v>
      </c>
      <c r="T176" s="1">
        <v>100</v>
      </c>
      <c r="U176" s="1">
        <v>100</v>
      </c>
      <c r="V176" s="35">
        <v>100</v>
      </c>
      <c r="W176" s="39">
        <v>100</v>
      </c>
    </row>
    <row r="177" spans="1:23" ht="15">
      <c r="A177" s="66"/>
      <c r="B177" s="65"/>
      <c r="C177" s="65"/>
      <c r="D177" s="65"/>
      <c r="E177" s="65"/>
      <c r="F177" s="65"/>
      <c r="G177" s="65" t="s">
        <v>175</v>
      </c>
      <c r="H177" s="65"/>
      <c r="I177" s="65"/>
      <c r="J177" s="1">
        <v>200</v>
      </c>
      <c r="K177" s="1">
        <v>200</v>
      </c>
      <c r="L177" s="1">
        <v>200</v>
      </c>
      <c r="M177" s="1">
        <v>200</v>
      </c>
      <c r="N177" s="1">
        <v>200</v>
      </c>
      <c r="O177" s="1">
        <v>200</v>
      </c>
      <c r="P177" s="1">
        <v>200</v>
      </c>
      <c r="Q177" s="1">
        <v>200</v>
      </c>
      <c r="R177" s="1">
        <v>200</v>
      </c>
      <c r="S177" s="1">
        <v>200</v>
      </c>
      <c r="T177" s="1">
        <v>200</v>
      </c>
      <c r="U177" s="1">
        <v>200</v>
      </c>
      <c r="V177" s="35">
        <v>200</v>
      </c>
      <c r="W177" s="39">
        <v>200</v>
      </c>
    </row>
    <row r="178" spans="1:23" ht="15">
      <c r="A178" s="66"/>
      <c r="B178" s="65"/>
      <c r="C178" s="65"/>
      <c r="D178" s="65"/>
      <c r="E178" s="65"/>
      <c r="F178" s="65"/>
      <c r="G178" s="65" t="s">
        <v>176</v>
      </c>
      <c r="H178" s="65"/>
      <c r="I178" s="65"/>
      <c r="J178" s="1">
        <v>300</v>
      </c>
      <c r="K178" s="1">
        <v>300</v>
      </c>
      <c r="L178" s="1">
        <v>300</v>
      </c>
      <c r="M178" s="1">
        <v>300</v>
      </c>
      <c r="N178" s="1">
        <v>300</v>
      </c>
      <c r="O178" s="1">
        <v>300</v>
      </c>
      <c r="P178" s="1">
        <v>300</v>
      </c>
      <c r="Q178" s="1">
        <v>300</v>
      </c>
      <c r="R178" s="1">
        <v>300</v>
      </c>
      <c r="S178" s="1">
        <v>300</v>
      </c>
      <c r="T178" s="1">
        <v>300</v>
      </c>
      <c r="U178" s="1">
        <v>300</v>
      </c>
      <c r="V178" s="35">
        <v>300</v>
      </c>
      <c r="W178" s="39">
        <v>300</v>
      </c>
    </row>
    <row r="179" spans="1:23" ht="15">
      <c r="A179" s="66"/>
      <c r="B179" s="65"/>
      <c r="C179" s="65" t="s">
        <v>177</v>
      </c>
      <c r="D179" s="65"/>
      <c r="E179" s="65"/>
      <c r="F179" s="65"/>
      <c r="G179" s="65" t="s">
        <v>21</v>
      </c>
      <c r="H179" s="65"/>
      <c r="I179" s="65"/>
      <c r="J179" s="73" t="s">
        <v>204</v>
      </c>
      <c r="K179" s="73"/>
      <c r="L179" s="1">
        <f>1500*2</f>
        <v>3000</v>
      </c>
      <c r="M179" s="2">
        <f>1657.61*2</f>
        <v>3315.22</v>
      </c>
      <c r="N179" s="1">
        <f>1798.51*2</f>
        <v>3597.02</v>
      </c>
      <c r="O179" s="1">
        <f>2060.41*2</f>
        <v>4120.82</v>
      </c>
      <c r="P179" s="1">
        <f>2194.34*2</f>
        <v>4388.68</v>
      </c>
      <c r="Q179" s="1">
        <f>2326*2</f>
        <v>4652</v>
      </c>
      <c r="R179" s="1">
        <f>2453.93*2</f>
        <v>4907.86</v>
      </c>
      <c r="S179" s="6">
        <v>5153.26</v>
      </c>
      <c r="T179" s="1">
        <v>5436.69</v>
      </c>
      <c r="U179" s="1">
        <f>2908.62*2</f>
        <v>5817.24</v>
      </c>
      <c r="V179" s="1">
        <f t="shared" si="3"/>
        <v>6131.37096</v>
      </c>
      <c r="W179" s="39">
        <f aca="true" t="shared" si="4" ref="W179:W186">V179*2.5%+V179</f>
        <v>6284.655234</v>
      </c>
    </row>
    <row r="180" spans="1:23" ht="15">
      <c r="A180" s="66"/>
      <c r="B180" s="65"/>
      <c r="C180" s="65"/>
      <c r="D180" s="65"/>
      <c r="E180" s="65"/>
      <c r="F180" s="65"/>
      <c r="G180" s="65" t="s">
        <v>22</v>
      </c>
      <c r="H180" s="65"/>
      <c r="I180" s="65"/>
      <c r="J180" s="73"/>
      <c r="K180" s="73"/>
      <c r="L180" s="1">
        <f>3000*2</f>
        <v>6000</v>
      </c>
      <c r="M180" s="2">
        <f>3315.22*2</f>
        <v>6630.44</v>
      </c>
      <c r="N180" s="1">
        <f>3597.01*2</f>
        <v>7194.02</v>
      </c>
      <c r="O180" s="1">
        <f>4120.82*2</f>
        <v>8241.64</v>
      </c>
      <c r="P180" s="1">
        <f>4388.67*2</f>
        <v>8777.34</v>
      </c>
      <c r="Q180" s="1">
        <f>4651.99*2</f>
        <v>9303.98</v>
      </c>
      <c r="R180" s="1">
        <f>4907.85*2</f>
        <v>9815.7</v>
      </c>
      <c r="S180" s="6">
        <v>10306.48</v>
      </c>
      <c r="T180" s="1">
        <v>10873.34</v>
      </c>
      <c r="U180" s="1">
        <f>5817.23*2</f>
        <v>11634.46</v>
      </c>
      <c r="V180" s="1">
        <f t="shared" si="3"/>
        <v>12262.72084</v>
      </c>
      <c r="W180" s="39">
        <f t="shared" si="4"/>
        <v>12569.288860999999</v>
      </c>
    </row>
    <row r="181" spans="1:23" ht="15">
      <c r="A181" s="66"/>
      <c r="B181" s="65"/>
      <c r="C181" s="110" t="s">
        <v>228</v>
      </c>
      <c r="D181" s="111"/>
      <c r="E181" s="111"/>
      <c r="F181" s="111"/>
      <c r="G181" s="65" t="s">
        <v>229</v>
      </c>
      <c r="H181" s="114"/>
      <c r="I181" s="114"/>
      <c r="J181" s="1" t="s">
        <v>202</v>
      </c>
      <c r="K181" s="1" t="s">
        <v>202</v>
      </c>
      <c r="L181" s="1" t="s">
        <v>202</v>
      </c>
      <c r="M181" s="1" t="s">
        <v>202</v>
      </c>
      <c r="N181" s="1" t="s">
        <v>202</v>
      </c>
      <c r="O181" s="1" t="s">
        <v>202</v>
      </c>
      <c r="P181" s="1" t="s">
        <v>202</v>
      </c>
      <c r="Q181" s="1" t="s">
        <v>202</v>
      </c>
      <c r="R181" s="1" t="s">
        <v>202</v>
      </c>
      <c r="S181" s="1" t="s">
        <v>202</v>
      </c>
      <c r="T181" s="1" t="s">
        <v>202</v>
      </c>
      <c r="U181" s="1">
        <v>3000</v>
      </c>
      <c r="V181" s="1">
        <f t="shared" si="3"/>
        <v>3162</v>
      </c>
      <c r="W181" s="39">
        <f t="shared" si="4"/>
        <v>3241.05</v>
      </c>
    </row>
    <row r="182" spans="1:23" ht="15">
      <c r="A182" s="66"/>
      <c r="B182" s="65"/>
      <c r="C182" s="112"/>
      <c r="D182" s="113"/>
      <c r="E182" s="113"/>
      <c r="F182" s="113"/>
      <c r="G182" s="114" t="s">
        <v>230</v>
      </c>
      <c r="H182" s="114"/>
      <c r="I182" s="114"/>
      <c r="J182" s="1" t="s">
        <v>202</v>
      </c>
      <c r="K182" s="1" t="s">
        <v>202</v>
      </c>
      <c r="L182" s="1" t="s">
        <v>202</v>
      </c>
      <c r="M182" s="1" t="s">
        <v>202</v>
      </c>
      <c r="N182" s="1" t="s">
        <v>202</v>
      </c>
      <c r="O182" s="1" t="s">
        <v>202</v>
      </c>
      <c r="P182" s="1" t="s">
        <v>202</v>
      </c>
      <c r="Q182" s="1" t="s">
        <v>202</v>
      </c>
      <c r="R182" s="1" t="s">
        <v>202</v>
      </c>
      <c r="S182" s="1" t="s">
        <v>202</v>
      </c>
      <c r="T182" s="1" t="s">
        <v>202</v>
      </c>
      <c r="U182" s="1">
        <v>6000</v>
      </c>
      <c r="V182" s="1">
        <f t="shared" si="3"/>
        <v>6324</v>
      </c>
      <c r="W182" s="39">
        <f t="shared" si="4"/>
        <v>6482.1</v>
      </c>
    </row>
    <row r="183" spans="1:23" ht="71.25" customHeight="1">
      <c r="A183" s="66"/>
      <c r="B183" s="65"/>
      <c r="C183" s="65" t="s">
        <v>224</v>
      </c>
      <c r="D183" s="65"/>
      <c r="E183" s="65"/>
      <c r="F183" s="65"/>
      <c r="G183" s="65"/>
      <c r="H183" s="65"/>
      <c r="I183" s="65"/>
      <c r="J183" s="1"/>
      <c r="K183" s="1">
        <v>196.2</v>
      </c>
      <c r="L183" s="1">
        <v>211</v>
      </c>
      <c r="M183" s="1">
        <v>234.15</v>
      </c>
      <c r="N183" s="1">
        <v>264.59</v>
      </c>
      <c r="O183" s="1">
        <v>294.05</v>
      </c>
      <c r="P183" s="1">
        <v>309.97</v>
      </c>
      <c r="Q183" s="1">
        <v>328.57</v>
      </c>
      <c r="R183" s="1">
        <v>346.64</v>
      </c>
      <c r="S183" s="6">
        <v>363.97</v>
      </c>
      <c r="T183" s="1">
        <v>383.99</v>
      </c>
      <c r="U183" s="1">
        <v>410.87</v>
      </c>
      <c r="V183" s="1">
        <f t="shared" si="3"/>
        <v>433.05698</v>
      </c>
      <c r="W183" s="39">
        <f t="shared" si="4"/>
        <v>443.8834045</v>
      </c>
    </row>
    <row r="184" spans="1:23" ht="69" customHeight="1">
      <c r="A184" s="66"/>
      <c r="B184" s="65"/>
      <c r="C184" s="65" t="s">
        <v>196</v>
      </c>
      <c r="D184" s="65"/>
      <c r="E184" s="65"/>
      <c r="F184" s="65"/>
      <c r="G184" s="65"/>
      <c r="H184" s="65"/>
      <c r="I184" s="65"/>
      <c r="J184" s="1"/>
      <c r="K184" s="1">
        <v>76.3</v>
      </c>
      <c r="L184" s="1">
        <v>82.4</v>
      </c>
      <c r="M184" s="1">
        <v>91.05</v>
      </c>
      <c r="N184" s="1">
        <v>102.89</v>
      </c>
      <c r="O184" s="1">
        <v>113.18</v>
      </c>
      <c r="P184" s="1">
        <v>120.54</v>
      </c>
      <c r="Q184" s="1">
        <v>127.77</v>
      </c>
      <c r="R184" s="1">
        <v>134.8</v>
      </c>
      <c r="S184" s="6">
        <v>141.54</v>
      </c>
      <c r="T184" s="1">
        <v>149.32</v>
      </c>
      <c r="U184" s="1">
        <v>159.77</v>
      </c>
      <c r="V184" s="1">
        <f t="shared" si="3"/>
        <v>168.39758</v>
      </c>
      <c r="W184" s="39">
        <f t="shared" si="4"/>
        <v>172.6075195</v>
      </c>
    </row>
    <row r="185" spans="1:23" ht="31.5" customHeight="1">
      <c r="A185" s="66"/>
      <c r="B185" s="65"/>
      <c r="C185" s="65" t="s">
        <v>178</v>
      </c>
      <c r="D185" s="65"/>
      <c r="E185" s="65"/>
      <c r="F185" s="65"/>
      <c r="G185" s="65"/>
      <c r="H185" s="65"/>
      <c r="I185" s="65"/>
      <c r="J185" s="1">
        <v>24.42</v>
      </c>
      <c r="K185" s="1">
        <v>26.62</v>
      </c>
      <c r="L185" s="1">
        <v>28.75</v>
      </c>
      <c r="M185" s="1">
        <v>31.77</v>
      </c>
      <c r="N185" s="1">
        <v>35.9</v>
      </c>
      <c r="O185" s="1">
        <v>39.49</v>
      </c>
      <c r="P185" s="1">
        <v>42.06</v>
      </c>
      <c r="Q185" s="1">
        <v>44.58</v>
      </c>
      <c r="R185" s="1">
        <v>47.03</v>
      </c>
      <c r="S185" s="6">
        <v>49.38</v>
      </c>
      <c r="T185" s="1">
        <v>52.1</v>
      </c>
      <c r="U185" s="1">
        <v>55.75</v>
      </c>
      <c r="V185" s="1">
        <f t="shared" si="3"/>
        <v>58.7605</v>
      </c>
      <c r="W185" s="39">
        <f t="shared" si="4"/>
        <v>60.2295125</v>
      </c>
    </row>
    <row r="186" spans="1:23" ht="39" customHeight="1">
      <c r="A186" s="66"/>
      <c r="B186" s="65"/>
      <c r="C186" s="65" t="s">
        <v>179</v>
      </c>
      <c r="D186" s="65"/>
      <c r="E186" s="65"/>
      <c r="F186" s="65"/>
      <c r="G186" s="65"/>
      <c r="H186" s="65"/>
      <c r="I186" s="65"/>
      <c r="J186" s="1">
        <v>97.38</v>
      </c>
      <c r="K186" s="1">
        <v>106.47</v>
      </c>
      <c r="L186" s="1">
        <v>114.99</v>
      </c>
      <c r="M186" s="1">
        <v>127.06</v>
      </c>
      <c r="N186" s="1">
        <v>143.58</v>
      </c>
      <c r="O186" s="1">
        <v>157.94</v>
      </c>
      <c r="P186" s="1">
        <v>168.21</v>
      </c>
      <c r="Q186" s="1">
        <v>178.3</v>
      </c>
      <c r="R186" s="1">
        <v>188.11</v>
      </c>
      <c r="S186" s="6">
        <v>197.52</v>
      </c>
      <c r="T186" s="1">
        <v>208.38</v>
      </c>
      <c r="U186" s="1">
        <v>222.97</v>
      </c>
      <c r="V186" s="1">
        <f t="shared" si="3"/>
        <v>235.01038</v>
      </c>
      <c r="W186" s="39">
        <f t="shared" si="4"/>
        <v>240.8856395</v>
      </c>
    </row>
    <row r="187" spans="1:23" ht="45" customHeight="1">
      <c r="A187" s="66"/>
      <c r="B187" s="65"/>
      <c r="C187" s="65" t="s">
        <v>180</v>
      </c>
      <c r="D187" s="65"/>
      <c r="E187" s="65"/>
      <c r="F187" s="65"/>
      <c r="G187" s="65"/>
      <c r="H187" s="65"/>
      <c r="I187" s="65"/>
      <c r="J187" s="54" t="s">
        <v>198</v>
      </c>
      <c r="K187" s="55"/>
      <c r="L187" s="55"/>
      <c r="M187" s="55"/>
      <c r="N187" s="55"/>
      <c r="O187" s="55"/>
      <c r="P187" s="55"/>
      <c r="Q187" s="55"/>
      <c r="R187" s="55"/>
      <c r="S187" s="50"/>
      <c r="T187" s="50"/>
      <c r="U187" s="64"/>
      <c r="V187" s="1"/>
      <c r="W187" s="17"/>
    </row>
    <row r="188" spans="1:23" ht="15">
      <c r="A188" s="66"/>
      <c r="B188" s="65"/>
      <c r="C188" s="65" t="s">
        <v>181</v>
      </c>
      <c r="D188" s="65"/>
      <c r="E188" s="65"/>
      <c r="F188" s="65"/>
      <c r="G188" s="65"/>
      <c r="H188" s="65"/>
      <c r="I188" s="65"/>
      <c r="J188" s="54" t="s">
        <v>198</v>
      </c>
      <c r="K188" s="55"/>
      <c r="L188" s="55"/>
      <c r="M188" s="55"/>
      <c r="N188" s="55"/>
      <c r="O188" s="55"/>
      <c r="P188" s="55"/>
      <c r="Q188" s="55"/>
      <c r="R188" s="55"/>
      <c r="S188" s="50"/>
      <c r="T188" s="50"/>
      <c r="U188" s="64"/>
      <c r="V188" s="1"/>
      <c r="W188" s="17"/>
    </row>
    <row r="189" spans="1:23" ht="15">
      <c r="A189" s="66"/>
      <c r="B189" s="65"/>
      <c r="C189" s="65" t="s">
        <v>182</v>
      </c>
      <c r="D189" s="65"/>
      <c r="E189" s="65"/>
      <c r="F189" s="65"/>
      <c r="G189" s="65" t="s">
        <v>183</v>
      </c>
      <c r="H189" s="65"/>
      <c r="I189" s="65"/>
      <c r="J189" s="1"/>
      <c r="K189" s="1">
        <v>250.7</v>
      </c>
      <c r="L189" s="1">
        <v>270.76</v>
      </c>
      <c r="M189" s="1">
        <v>299.19</v>
      </c>
      <c r="N189" s="1">
        <v>338.08</v>
      </c>
      <c r="O189" s="1">
        <v>371.89</v>
      </c>
      <c r="P189" s="1">
        <v>396.06</v>
      </c>
      <c r="Q189" s="1">
        <v>419.82</v>
      </c>
      <c r="R189" s="1">
        <v>442.91</v>
      </c>
      <c r="S189" s="6">
        <v>465.06</v>
      </c>
      <c r="T189" s="1">
        <v>490.64</v>
      </c>
      <c r="U189" s="1">
        <v>524.98</v>
      </c>
      <c r="V189" s="1">
        <f>U189*5.4%+U189</f>
        <v>553.32892</v>
      </c>
      <c r="W189" s="39">
        <f>V189*2.5%+V189</f>
        <v>567.162143</v>
      </c>
    </row>
    <row r="190" spans="1:23" ht="15">
      <c r="A190" s="66"/>
      <c r="B190" s="65"/>
      <c r="C190" s="65"/>
      <c r="D190" s="65"/>
      <c r="E190" s="65"/>
      <c r="F190" s="65"/>
      <c r="G190" s="65" t="s">
        <v>184</v>
      </c>
      <c r="H190" s="65"/>
      <c r="I190" s="65"/>
      <c r="J190" s="1"/>
      <c r="K190" s="1">
        <v>218</v>
      </c>
      <c r="L190" s="1">
        <v>235.44</v>
      </c>
      <c r="M190" s="1">
        <v>260.16</v>
      </c>
      <c r="N190" s="1">
        <v>293.98</v>
      </c>
      <c r="O190" s="1">
        <v>323.38</v>
      </c>
      <c r="P190" s="1">
        <v>344.4</v>
      </c>
      <c r="Q190" s="1">
        <v>365.06</v>
      </c>
      <c r="R190" s="1">
        <v>385.14</v>
      </c>
      <c r="S190" s="6">
        <v>404.4</v>
      </c>
      <c r="T190" s="1">
        <v>426.64</v>
      </c>
      <c r="U190" s="1">
        <v>456.5</v>
      </c>
      <c r="V190" s="1">
        <f>U190*5.4%+U190</f>
        <v>481.151</v>
      </c>
      <c r="W190" s="39">
        <f>V190*2.5%+V190</f>
        <v>493.179775</v>
      </c>
    </row>
    <row r="191" spans="1:23" ht="31.5" customHeight="1">
      <c r="A191" s="66"/>
      <c r="B191" s="65"/>
      <c r="C191" s="65" t="s">
        <v>185</v>
      </c>
      <c r="D191" s="65"/>
      <c r="E191" s="65"/>
      <c r="F191" s="65"/>
      <c r="G191" s="65"/>
      <c r="H191" s="65"/>
      <c r="I191" s="65"/>
      <c r="J191" s="1"/>
      <c r="K191" s="1">
        <v>196.2</v>
      </c>
      <c r="L191" s="1">
        <v>211.9</v>
      </c>
      <c r="M191" s="1">
        <v>234.15</v>
      </c>
      <c r="N191" s="1">
        <v>264.59</v>
      </c>
      <c r="O191" s="1">
        <v>291.05</v>
      </c>
      <c r="P191" s="1">
        <v>309.97</v>
      </c>
      <c r="Q191" s="1">
        <v>328.57</v>
      </c>
      <c r="R191" s="1">
        <v>346.64</v>
      </c>
      <c r="S191" s="6">
        <v>363.97</v>
      </c>
      <c r="T191" s="1">
        <v>383.99</v>
      </c>
      <c r="U191" s="1">
        <v>410.87</v>
      </c>
      <c r="V191" s="1">
        <f>U191*5.4%+U191</f>
        <v>433.05698</v>
      </c>
      <c r="W191" s="39">
        <f>V191*2.5%+V191</f>
        <v>443.8834045</v>
      </c>
    </row>
    <row r="192" spans="1:23" ht="90">
      <c r="A192" s="3" t="s">
        <v>271</v>
      </c>
      <c r="B192" s="2" t="s">
        <v>186</v>
      </c>
      <c r="C192" s="65" t="s">
        <v>187</v>
      </c>
      <c r="D192" s="65"/>
      <c r="E192" s="65"/>
      <c r="F192" s="65"/>
      <c r="G192" s="65"/>
      <c r="H192" s="65"/>
      <c r="I192" s="65"/>
      <c r="J192" s="1">
        <v>200</v>
      </c>
      <c r="K192" s="1">
        <v>200</v>
      </c>
      <c r="L192" s="1">
        <v>200</v>
      </c>
      <c r="M192" s="1">
        <v>200</v>
      </c>
      <c r="N192" s="1">
        <v>200</v>
      </c>
      <c r="O192" s="1">
        <v>394.83</v>
      </c>
      <c r="P192" s="1">
        <v>420.49</v>
      </c>
      <c r="Q192" s="1">
        <v>445.72</v>
      </c>
      <c r="R192" s="1">
        <v>470.23</v>
      </c>
      <c r="S192" s="6">
        <v>493.74</v>
      </c>
      <c r="T192" s="1">
        <v>520.9</v>
      </c>
      <c r="U192" s="1">
        <v>557.36</v>
      </c>
      <c r="V192" s="1">
        <f>U192*5.4%+U192</f>
        <v>587.45744</v>
      </c>
      <c r="W192" s="39">
        <f>V192*2.5%+V192</f>
        <v>602.143876</v>
      </c>
    </row>
    <row r="193" spans="1:23" ht="15">
      <c r="A193" s="48" t="s">
        <v>188</v>
      </c>
      <c r="B193" s="49"/>
      <c r="C193" s="49"/>
      <c r="D193" s="49"/>
      <c r="E193" s="49"/>
      <c r="F193" s="49"/>
      <c r="G193" s="49"/>
      <c r="H193" s="49"/>
      <c r="I193" s="49"/>
      <c r="J193" s="53"/>
      <c r="K193" s="53"/>
      <c r="L193" s="53"/>
      <c r="M193" s="53"/>
      <c r="N193" s="53"/>
      <c r="O193" s="53"/>
      <c r="P193" s="53"/>
      <c r="Q193" s="53"/>
      <c r="R193" s="53"/>
      <c r="S193" s="53"/>
      <c r="T193" s="53"/>
      <c r="U193" s="53"/>
      <c r="V193" s="64"/>
      <c r="W193" s="17"/>
    </row>
    <row r="194" spans="1:23" ht="90">
      <c r="A194" s="66" t="s">
        <v>216</v>
      </c>
      <c r="B194" s="65" t="s">
        <v>189</v>
      </c>
      <c r="C194" s="90" t="s">
        <v>25</v>
      </c>
      <c r="D194" s="90"/>
      <c r="E194" s="90"/>
      <c r="F194" s="90"/>
      <c r="G194" s="90"/>
      <c r="H194" s="90"/>
      <c r="I194" s="90"/>
      <c r="J194" s="25" t="s">
        <v>202</v>
      </c>
      <c r="K194" s="25" t="s">
        <v>202</v>
      </c>
      <c r="L194" s="25" t="s">
        <v>202</v>
      </c>
      <c r="M194" s="25" t="s">
        <v>202</v>
      </c>
      <c r="N194" s="25" t="s">
        <v>202</v>
      </c>
      <c r="O194" s="25" t="s">
        <v>202</v>
      </c>
      <c r="P194" s="25" t="s">
        <v>202</v>
      </c>
      <c r="Q194" s="25" t="s">
        <v>202</v>
      </c>
      <c r="R194" s="25" t="s">
        <v>202</v>
      </c>
      <c r="S194" s="20" t="s">
        <v>217</v>
      </c>
      <c r="T194" s="20" t="s">
        <v>217</v>
      </c>
      <c r="U194" s="20" t="s">
        <v>217</v>
      </c>
      <c r="V194" s="56" t="s">
        <v>236</v>
      </c>
      <c r="W194" s="57"/>
    </row>
    <row r="195" spans="1:23" ht="15">
      <c r="A195" s="66"/>
      <c r="B195" s="65"/>
      <c r="C195" s="90" t="s">
        <v>110</v>
      </c>
      <c r="D195" s="90"/>
      <c r="E195" s="90"/>
      <c r="F195" s="90"/>
      <c r="G195" s="90"/>
      <c r="H195" s="90"/>
      <c r="I195" s="90"/>
      <c r="J195" s="25" t="s">
        <v>202</v>
      </c>
      <c r="K195" s="25" t="s">
        <v>202</v>
      </c>
      <c r="L195" s="25" t="s">
        <v>202</v>
      </c>
      <c r="M195" s="25" t="s">
        <v>202</v>
      </c>
      <c r="N195" s="25" t="s">
        <v>202</v>
      </c>
      <c r="O195" s="25" t="s">
        <v>202</v>
      </c>
      <c r="P195" s="25" t="s">
        <v>202</v>
      </c>
      <c r="Q195" s="25" t="s">
        <v>202</v>
      </c>
      <c r="R195" s="25" t="s">
        <v>202</v>
      </c>
      <c r="S195" s="27">
        <v>325</v>
      </c>
      <c r="T195" s="25">
        <v>325</v>
      </c>
      <c r="U195" s="25">
        <v>325</v>
      </c>
      <c r="V195" s="58"/>
      <c r="W195" s="59"/>
    </row>
    <row r="212" ht="15"/>
    <row r="213" ht="15"/>
    <row r="214" ht="15"/>
    <row r="215" ht="15"/>
    <row r="216" ht="15"/>
    <row r="217" ht="15"/>
    <row r="218" ht="15"/>
    <row r="219" ht="15"/>
    <row r="220" ht="15"/>
    <row r="221" ht="15"/>
    <row r="222" ht="15"/>
    <row r="223" ht="15"/>
    <row r="224" ht="15"/>
    <row r="225" ht="15"/>
    <row r="226" ht="15"/>
    <row r="227" ht="15"/>
  </sheetData>
  <sheetProtection/>
  <mergeCells count="327">
    <mergeCell ref="J188:U188"/>
    <mergeCell ref="G190:I190"/>
    <mergeCell ref="C3:I3"/>
    <mergeCell ref="V162:V163"/>
    <mergeCell ref="V171:V172"/>
    <mergeCell ref="C181:F182"/>
    <mergeCell ref="G181:I181"/>
    <mergeCell ref="G182:I182"/>
    <mergeCell ref="C187:I187"/>
    <mergeCell ref="J187:U187"/>
    <mergeCell ref="C176:F178"/>
    <mergeCell ref="C185:I185"/>
    <mergeCell ref="C186:I186"/>
    <mergeCell ref="C183:I183"/>
    <mergeCell ref="G177:I177"/>
    <mergeCell ref="C157:I157"/>
    <mergeCell ref="D168:I168"/>
    <mergeCell ref="M78:M80"/>
    <mergeCell ref="C66:I66"/>
    <mergeCell ref="C61:C65"/>
    <mergeCell ref="C109:I109"/>
    <mergeCell ref="D162:I162"/>
    <mergeCell ref="C155:D155"/>
    <mergeCell ref="C84:I84"/>
    <mergeCell ref="C83:I83"/>
    <mergeCell ref="J61:J65"/>
    <mergeCell ref="K61:K64"/>
    <mergeCell ref="C5:I5"/>
    <mergeCell ref="C6:I6"/>
    <mergeCell ref="C7:I7"/>
    <mergeCell ref="T78:T80"/>
    <mergeCell ref="C127:I127"/>
    <mergeCell ref="S162:S163"/>
    <mergeCell ref="C131:I131"/>
    <mergeCell ref="C103:I103"/>
    <mergeCell ref="P61:P65"/>
    <mergeCell ref="C86:I86"/>
    <mergeCell ref="B33:B40"/>
    <mergeCell ref="A5:A11"/>
    <mergeCell ref="B5:B11"/>
    <mergeCell ref="D77:I77"/>
    <mergeCell ref="C10:I10"/>
    <mergeCell ref="C45:I45"/>
    <mergeCell ref="C46:I46"/>
    <mergeCell ref="C8:H9"/>
    <mergeCell ref="C74:C77"/>
    <mergeCell ref="H17:I17"/>
    <mergeCell ref="C54:I54"/>
    <mergeCell ref="H16:I16"/>
    <mergeCell ref="S34:S36"/>
    <mergeCell ref="H22:I22"/>
    <mergeCell ref="C23:I23"/>
    <mergeCell ref="C31:H32"/>
    <mergeCell ref="C33:I33"/>
    <mergeCell ref="C40:I40"/>
    <mergeCell ref="C55:I55"/>
    <mergeCell ref="A42:A46"/>
    <mergeCell ref="C24:I24"/>
    <mergeCell ref="C25:I25"/>
    <mergeCell ref="H15:I15"/>
    <mergeCell ref="C20:G22"/>
    <mergeCell ref="C47:H52"/>
    <mergeCell ref="C42:H44"/>
    <mergeCell ref="C37:I37"/>
    <mergeCell ref="A47:A52"/>
    <mergeCell ref="D64:I64"/>
    <mergeCell ref="D62:I62"/>
    <mergeCell ref="A61:A65"/>
    <mergeCell ref="C57:I57"/>
    <mergeCell ref="C56:I56"/>
    <mergeCell ref="C58:I58"/>
    <mergeCell ref="B61:B65"/>
    <mergeCell ref="D65:I65"/>
    <mergeCell ref="C11:I11"/>
    <mergeCell ref="C13:I13"/>
    <mergeCell ref="C14:I14"/>
    <mergeCell ref="C15:G19"/>
    <mergeCell ref="H18:I18"/>
    <mergeCell ref="H19:I19"/>
    <mergeCell ref="C12:I12"/>
    <mergeCell ref="C30:I30"/>
    <mergeCell ref="A41:R41"/>
    <mergeCell ref="A33:A40"/>
    <mergeCell ref="V34:V36"/>
    <mergeCell ref="A23:A29"/>
    <mergeCell ref="C28:I28"/>
    <mergeCell ref="B23:B29"/>
    <mergeCell ref="C26:I26"/>
    <mergeCell ref="A31:A32"/>
    <mergeCell ref="T34:T36"/>
    <mergeCell ref="B42:B46"/>
    <mergeCell ref="Q61:Q65"/>
    <mergeCell ref="T61:T65"/>
    <mergeCell ref="S61:S65"/>
    <mergeCell ref="L61:L64"/>
    <mergeCell ref="N61:N65"/>
    <mergeCell ref="O61:O65"/>
    <mergeCell ref="R61:R65"/>
    <mergeCell ref="B47:B52"/>
    <mergeCell ref="C59:I59"/>
    <mergeCell ref="A15:A22"/>
    <mergeCell ref="B15:B22"/>
    <mergeCell ref="D61:I61"/>
    <mergeCell ref="C29:I29"/>
    <mergeCell ref="C34:H36"/>
    <mergeCell ref="H20:I20"/>
    <mergeCell ref="B31:B32"/>
    <mergeCell ref="H21:I21"/>
    <mergeCell ref="C38:I38"/>
    <mergeCell ref="C39:I39"/>
    <mergeCell ref="A89:A90"/>
    <mergeCell ref="B89:B90"/>
    <mergeCell ref="B129:B132"/>
    <mergeCell ref="C129:I129"/>
    <mergeCell ref="A101:A104"/>
    <mergeCell ref="B114:B118"/>
    <mergeCell ref="B99:B100"/>
    <mergeCell ref="C130:I130"/>
    <mergeCell ref="B101:B104"/>
    <mergeCell ref="C96:I96"/>
    <mergeCell ref="C116:H118"/>
    <mergeCell ref="S78:S80"/>
    <mergeCell ref="D74:I74"/>
    <mergeCell ref="B74:B84"/>
    <mergeCell ref="C71:I71"/>
    <mergeCell ref="D76:I76"/>
    <mergeCell ref="A98:W98"/>
    <mergeCell ref="L78:L80"/>
    <mergeCell ref="D80:I80"/>
    <mergeCell ref="C115:I115"/>
    <mergeCell ref="C114:I114"/>
    <mergeCell ref="A66:A71"/>
    <mergeCell ref="B66:B71"/>
    <mergeCell ref="C67:I67"/>
    <mergeCell ref="C81:I81"/>
    <mergeCell ref="C82:I82"/>
    <mergeCell ref="A114:A118"/>
    <mergeCell ref="C68:H70"/>
    <mergeCell ref="C106:I106"/>
    <mergeCell ref="D75:I75"/>
    <mergeCell ref="A128:V128"/>
    <mergeCell ref="K148:K149"/>
    <mergeCell ref="A129:A132"/>
    <mergeCell ref="B133:B134"/>
    <mergeCell ref="A123:A124"/>
    <mergeCell ref="A135:A136"/>
    <mergeCell ref="S148:S149"/>
    <mergeCell ref="T148:T149"/>
    <mergeCell ref="B135:B136"/>
    <mergeCell ref="A133:A134"/>
    <mergeCell ref="B146:B174"/>
    <mergeCell ref="C165:C167"/>
    <mergeCell ref="D166:I166"/>
    <mergeCell ref="C159:I159"/>
    <mergeCell ref="D163:I163"/>
    <mergeCell ref="D164:I164"/>
    <mergeCell ref="C162:C164"/>
    <mergeCell ref="C161:I161"/>
    <mergeCell ref="C132:I132"/>
    <mergeCell ref="C141:I141"/>
    <mergeCell ref="C92:I92"/>
    <mergeCell ref="C94:I94"/>
    <mergeCell ref="C133:I133"/>
    <mergeCell ref="C110:I110"/>
    <mergeCell ref="C102:I102"/>
    <mergeCell ref="C104:I104"/>
    <mergeCell ref="C123:I123"/>
    <mergeCell ref="C120:I120"/>
    <mergeCell ref="C134:I134"/>
    <mergeCell ref="A146:A191"/>
    <mergeCell ref="C146:I146"/>
    <mergeCell ref="D165:I165"/>
    <mergeCell ref="C147:I147"/>
    <mergeCell ref="C136:I136"/>
    <mergeCell ref="C139:E140"/>
    <mergeCell ref="C135:I135"/>
    <mergeCell ref="F140:I140"/>
    <mergeCell ref="D169:I169"/>
    <mergeCell ref="C143:I143"/>
    <mergeCell ref="C138:I138"/>
    <mergeCell ref="C160:I160"/>
    <mergeCell ref="C150:H152"/>
    <mergeCell ref="C154:I154"/>
    <mergeCell ref="C156:I156"/>
    <mergeCell ref="C158:I158"/>
    <mergeCell ref="C142:I142"/>
    <mergeCell ref="C144:I144"/>
    <mergeCell ref="P162:P163"/>
    <mergeCell ref="A138:A143"/>
    <mergeCell ref="B138:B143"/>
    <mergeCell ref="F139:I139"/>
    <mergeCell ref="C174:I174"/>
    <mergeCell ref="E155:I155"/>
    <mergeCell ref="J148:J149"/>
    <mergeCell ref="C148:H149"/>
    <mergeCell ref="C153:I153"/>
    <mergeCell ref="O162:O163"/>
    <mergeCell ref="U171:U172"/>
    <mergeCell ref="R162:R163"/>
    <mergeCell ref="C173:I173"/>
    <mergeCell ref="D172:I172"/>
    <mergeCell ref="D167:I167"/>
    <mergeCell ref="K162:K163"/>
    <mergeCell ref="L162:L163"/>
    <mergeCell ref="D170:I170"/>
    <mergeCell ref="D171:I171"/>
    <mergeCell ref="C168:C169"/>
    <mergeCell ref="A194:A195"/>
    <mergeCell ref="B194:B195"/>
    <mergeCell ref="C194:I194"/>
    <mergeCell ref="C195:I195"/>
    <mergeCell ref="C189:F190"/>
    <mergeCell ref="C191:I191"/>
    <mergeCell ref="B175:B191"/>
    <mergeCell ref="C188:I188"/>
    <mergeCell ref="G176:I176"/>
    <mergeCell ref="G178:I178"/>
    <mergeCell ref="A72:U72"/>
    <mergeCell ref="J179:K180"/>
    <mergeCell ref="U162:U163"/>
    <mergeCell ref="T162:T163"/>
    <mergeCell ref="L148:L149"/>
    <mergeCell ref="C184:I184"/>
    <mergeCell ref="Q162:Q163"/>
    <mergeCell ref="T171:T172"/>
    <mergeCell ref="N162:N163"/>
    <mergeCell ref="G180:I180"/>
    <mergeCell ref="M162:M163"/>
    <mergeCell ref="M148:M149"/>
    <mergeCell ref="N148:N149"/>
    <mergeCell ref="C192:I192"/>
    <mergeCell ref="C179:F180"/>
    <mergeCell ref="G179:I179"/>
    <mergeCell ref="C175:I175"/>
    <mergeCell ref="C170:C172"/>
    <mergeCell ref="G189:I189"/>
    <mergeCell ref="B1:R1"/>
    <mergeCell ref="J83:K83"/>
    <mergeCell ref="N78:N80"/>
    <mergeCell ref="O78:O80"/>
    <mergeCell ref="C27:I27"/>
    <mergeCell ref="R34:R36"/>
    <mergeCell ref="J8:K9"/>
    <mergeCell ref="C53:I53"/>
    <mergeCell ref="D63:I63"/>
    <mergeCell ref="A60:R60"/>
    <mergeCell ref="C97:I97"/>
    <mergeCell ref="Q78:Q80"/>
    <mergeCell ref="B4:U4"/>
    <mergeCell ref="U34:U36"/>
    <mergeCell ref="C101:I101"/>
    <mergeCell ref="U61:U65"/>
    <mergeCell ref="J94:V94"/>
    <mergeCell ref="M61:M65"/>
    <mergeCell ref="U78:U80"/>
    <mergeCell ref="L99:S99"/>
    <mergeCell ref="C100:I100"/>
    <mergeCell ref="P78:P80"/>
    <mergeCell ref="C89:I89"/>
    <mergeCell ref="C90:I90"/>
    <mergeCell ref="D78:I78"/>
    <mergeCell ref="C99:I99"/>
    <mergeCell ref="K78:K80"/>
    <mergeCell ref="A95:W95"/>
    <mergeCell ref="C87:I87"/>
    <mergeCell ref="A74:A84"/>
    <mergeCell ref="D79:I79"/>
    <mergeCell ref="W34:W36"/>
    <mergeCell ref="Q45:W46"/>
    <mergeCell ref="J47:W52"/>
    <mergeCell ref="P59:W59"/>
    <mergeCell ref="W61:W65"/>
    <mergeCell ref="C73:I73"/>
    <mergeCell ref="J78:J80"/>
    <mergeCell ref="R78:R80"/>
    <mergeCell ref="C78:C80"/>
    <mergeCell ref="L100:S100"/>
    <mergeCell ref="R148:R149"/>
    <mergeCell ref="U148:U149"/>
    <mergeCell ref="P148:P149"/>
    <mergeCell ref="V61:V65"/>
    <mergeCell ref="V78:V80"/>
    <mergeCell ref="V148:V149"/>
    <mergeCell ref="T97:V97"/>
    <mergeCell ref="Q148:Q149"/>
    <mergeCell ref="O148:O149"/>
    <mergeCell ref="W78:W80"/>
    <mergeCell ref="J84:W84"/>
    <mergeCell ref="J81:W81"/>
    <mergeCell ref="J82:W82"/>
    <mergeCell ref="A85:W85"/>
    <mergeCell ref="T102:W102"/>
    <mergeCell ref="J89:W89"/>
    <mergeCell ref="A88:W88"/>
    <mergeCell ref="A91:W91"/>
    <mergeCell ref="A93:W93"/>
    <mergeCell ref="A105:W105"/>
    <mergeCell ref="A107:W107"/>
    <mergeCell ref="A111:W111"/>
    <mergeCell ref="A113:W113"/>
    <mergeCell ref="A119:W119"/>
    <mergeCell ref="J120:W120"/>
    <mergeCell ref="A108:A110"/>
    <mergeCell ref="C112:I112"/>
    <mergeCell ref="B108:B110"/>
    <mergeCell ref="C108:I108"/>
    <mergeCell ref="A121:W121"/>
    <mergeCell ref="J122:W122"/>
    <mergeCell ref="J123:W123"/>
    <mergeCell ref="A125:W125"/>
    <mergeCell ref="J126:W126"/>
    <mergeCell ref="J127:W127"/>
    <mergeCell ref="B123:B124"/>
    <mergeCell ref="C122:I122"/>
    <mergeCell ref="C126:I126"/>
    <mergeCell ref="C124:I124"/>
    <mergeCell ref="A137:W137"/>
    <mergeCell ref="A145:W145"/>
    <mergeCell ref="J146:W146"/>
    <mergeCell ref="J153:W153"/>
    <mergeCell ref="J158:W158"/>
    <mergeCell ref="V194:W195"/>
    <mergeCell ref="W171:W172"/>
    <mergeCell ref="W162:W163"/>
    <mergeCell ref="W148:W149"/>
    <mergeCell ref="A193:V193"/>
  </mergeCells>
  <printOptions/>
  <pageMargins left="0.2362204724409449" right="0.2362204724409449" top="0.1968503937007874" bottom="0.1968503937007874" header="0.31496062992125984" footer="0.31496062992125984"/>
  <pageSetup fitToHeight="1" fitToWidth="1" horizontalDpi="600" verticalDpi="600" orientation="portrait" paperSize="9" scale="15" r:id="rId3"/>
  <headerFooter differentFirst="1">
    <oddHeader>&amp;CСтраница &amp;P</oddHeader>
    <firstHeader>&amp;C&amp;Z&amp;F</first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Барабанова Светлана Олеговна</dc:creator>
  <cp:keywords/>
  <dc:description/>
  <cp:lastModifiedBy>Глухова Марина Евгеньевна</cp:lastModifiedBy>
  <cp:lastPrinted>2018-07-04T11:27:31Z</cp:lastPrinted>
  <dcterms:created xsi:type="dcterms:W3CDTF">2013-03-29T04:56:01Z</dcterms:created>
  <dcterms:modified xsi:type="dcterms:W3CDTF">2018-10-04T12:24:30Z</dcterms:modified>
  <cp:category/>
  <cp:version/>
  <cp:contentType/>
  <cp:contentStatus/>
</cp:coreProperties>
</file>