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/>
  <bookViews>
    <workbookView xWindow="0" yWindow="240" windowWidth="15510" windowHeight="8670"/>
  </bookViews>
  <sheets>
    <sheet name="Титульный лист" sheetId="8" r:id="rId1"/>
    <sheet name="Ключевые риски" sheetId="7" r:id="rId2"/>
    <sheet name="Цели и показатели" sheetId="2" r:id="rId3"/>
    <sheet name="Исполнение бюджета" sheetId="3" r:id="rId4"/>
    <sheet name="Результаты, КТ и мероприятия" sheetId="4" r:id="rId5"/>
    <sheet name="Проверка данных" sheetId="6" state="hidden" r:id="rId6"/>
  </sheets>
  <definedNames>
    <definedName name="_ftn1" localSheetId="4">'Результаты, КТ и мероприятия'!#REF!</definedName>
    <definedName name="_ftnref1" localSheetId="4">'Результаты, КТ и мероприятия'!$B$3</definedName>
    <definedName name="_xlnm._FilterDatabase" localSheetId="3" hidden="1">'Исполнение бюджета'!$A$3:$J$5</definedName>
    <definedName name="_xlnm.Print_Area" localSheetId="3">'Исполнение бюджета'!$A$1:$J$28</definedName>
    <definedName name="_xlnm.Print_Area" localSheetId="4">'Результаты, КТ и мероприятия'!$A$1:$H$19</definedName>
  </definedNames>
  <calcPr calcId="144525"/>
</workbook>
</file>

<file path=xl/calcChain.xml><?xml version="1.0" encoding="utf-8"?>
<calcChain xmlns="http://schemas.openxmlformats.org/spreadsheetml/2006/main">
  <c r="E28" i="3" l="1"/>
  <c r="F28" i="3"/>
  <c r="G28" i="3"/>
  <c r="H28" i="3"/>
  <c r="I28" i="3"/>
  <c r="E27" i="3"/>
  <c r="F27" i="3"/>
  <c r="G27" i="3"/>
  <c r="H27" i="3"/>
  <c r="I27" i="3"/>
  <c r="E26" i="3"/>
  <c r="F26" i="3"/>
  <c r="G26" i="3"/>
  <c r="H26" i="3"/>
  <c r="I26" i="3"/>
  <c r="E25" i="3"/>
  <c r="F25" i="3"/>
  <c r="G25" i="3"/>
  <c r="H25" i="3"/>
  <c r="I25" i="3"/>
  <c r="E24" i="3"/>
  <c r="F24" i="3"/>
  <c r="G24" i="3"/>
  <c r="H24" i="3"/>
  <c r="I24" i="3"/>
  <c r="E10" i="3"/>
  <c r="F10" i="3"/>
  <c r="G10" i="3"/>
  <c r="H10" i="3"/>
  <c r="I10" i="3"/>
  <c r="E19" i="3"/>
  <c r="F19" i="3"/>
  <c r="G19" i="3"/>
  <c r="H19" i="3"/>
  <c r="I19" i="3"/>
  <c r="D19" i="3"/>
  <c r="D10" i="3"/>
  <c r="D27" i="3" s="1"/>
  <c r="D28" i="3"/>
  <c r="D26" i="3"/>
  <c r="D24" i="3"/>
  <c r="D25" i="3"/>
  <c r="E15" i="3" l="1"/>
  <c r="F15" i="3"/>
  <c r="G15" i="3"/>
  <c r="H15" i="3"/>
  <c r="I15" i="3"/>
  <c r="D15" i="3"/>
  <c r="E6" i="3"/>
  <c r="F6" i="3"/>
  <c r="G6" i="3"/>
  <c r="H6" i="3"/>
  <c r="I6" i="3"/>
  <c r="D6" i="3"/>
  <c r="G16" i="3"/>
  <c r="G7" i="3"/>
  <c r="D7" i="3"/>
  <c r="F16" i="3"/>
  <c r="F7" i="3"/>
  <c r="I20" i="3"/>
  <c r="I17" i="3"/>
  <c r="H16" i="3"/>
  <c r="I16" i="3" s="1"/>
  <c r="E16" i="3"/>
  <c r="H7" i="3"/>
  <c r="I7" i="3"/>
  <c r="E7" i="3"/>
  <c r="I8" i="3"/>
</calcChain>
</file>

<file path=xl/sharedStrings.xml><?xml version="1.0" encoding="utf-8"?>
<sst xmlns="http://schemas.openxmlformats.org/spreadsheetml/2006/main" count="205" uniqueCount="116">
  <si>
    <t>№ п/п</t>
  </si>
  <si>
    <t>Статус</t>
  </si>
  <si>
    <t>Наименование соответствующего раздела паспорта проекта</t>
  </si>
  <si>
    <t>Краткое описание риска</t>
  </si>
  <si>
    <t>Предлагаемые решения</t>
  </si>
  <si>
    <t>1.</t>
  </si>
  <si>
    <t xml:space="preserve">Наименование целей и показателей </t>
  </si>
  <si>
    <t>Значения по кварталам</t>
  </si>
  <si>
    <t>Плановое значение на конец года</t>
  </si>
  <si>
    <t>Комментарий</t>
  </si>
  <si>
    <t>I</t>
  </si>
  <si>
    <t>II</t>
  </si>
  <si>
    <t>III</t>
  </si>
  <si>
    <t>IV</t>
  </si>
  <si>
    <t>Наименование результата и источника финансового обеспечения</t>
  </si>
  <si>
    <t>Объем финансового обеспечение, млн. рублей</t>
  </si>
  <si>
    <t>Исполнение, млн. рублей</t>
  </si>
  <si>
    <t>Предусмотрено паспортом регионального проекта</t>
  </si>
  <si>
    <t>Сводная бюджетная роспись</t>
  </si>
  <si>
    <t>Лимиты бюджетных обязательств</t>
  </si>
  <si>
    <t>Учтенные бюджетные обязательства</t>
  </si>
  <si>
    <t>Кассовое исполнение</t>
  </si>
  <si>
    <t xml:space="preserve">Наименование результата, контрольной точки, мероприятия </t>
  </si>
  <si>
    <t>Срок реализации</t>
  </si>
  <si>
    <t>Ответственный исполнитель</t>
  </si>
  <si>
    <t>план</t>
  </si>
  <si>
    <t>факт/ прогноз</t>
  </si>
  <si>
    <t>Единица измерения (по ОКЕИ)</t>
  </si>
  <si>
    <t>Фактическое значение за предыдущий год</t>
  </si>
  <si>
    <t xml:space="preserve">Процент достижения </t>
  </si>
  <si>
    <t>Процент исполнения (8)/(5)*100</t>
  </si>
  <si>
    <t>Отсутствие отклонений</t>
  </si>
  <si>
    <t>Прогнозные сведения</t>
  </si>
  <si>
    <t>Cведения не представлены</t>
  </si>
  <si>
    <t>Наличие критических отклонений</t>
  </si>
  <si>
    <t>Наличие отклонений</t>
  </si>
  <si>
    <t>Уровень контроля</t>
  </si>
  <si>
    <t>О Т Ч Е Т</t>
  </si>
  <si>
    <t>Общий статус реализации</t>
  </si>
  <si>
    <t>1. Риски</t>
  </si>
  <si>
    <t>3. Бюджет</t>
  </si>
  <si>
    <t>4. Результаты</t>
  </si>
  <si>
    <t>5. Контрольные точки</t>
  </si>
  <si>
    <t>отсутствие отклонений</t>
  </si>
  <si>
    <t>1. КЛЮЧЕВЫЕ РИСКИ</t>
  </si>
  <si>
    <t>2. СВЕДЕНИЯ О ЗНАЧЕНИЯХ ЦЕЛЕЙ И ПОКАЗАТЕЛЕЙ</t>
  </si>
  <si>
    <t>3. СВЕДЕНИЯ ОБ ИСПОЛНЕНИИ БЮДЖЕТА</t>
  </si>
  <si>
    <t>4. СВЕДЕНИЯ О ДОСТИЖЕНИИ РЕЗУЛЬТАТОВ, КОНТРОЛЬНЫХ ТОЧЕК И МЕРОПРИЯТИЙ</t>
  </si>
  <si>
    <t>Убывающий</t>
  </si>
  <si>
    <t>Возрастающий</t>
  </si>
  <si>
    <t>_____________</t>
  </si>
  <si>
    <t>(подпись)</t>
  </si>
  <si>
    <t>Динамика показателя</t>
  </si>
  <si>
    <t>"Финансовая поддержка семей при рождении детей "</t>
  </si>
  <si>
    <t>2. Показатели*</t>
  </si>
  <si>
    <t xml:space="preserve">Руководитель </t>
  </si>
  <si>
    <t xml:space="preserve">регионального проекта </t>
  </si>
  <si>
    <t>в работе</t>
  </si>
  <si>
    <t>"Ульяновская область"</t>
  </si>
  <si>
    <t>Мероприятие: Анализ эффективности механизма предоставления ежемесячных выплат в связи с рождением (усыновлением) первого ребенка проведен,</t>
  </si>
  <si>
    <t>Мероприятие: Предоставление не менее 1900 нуждающимся семьям ежемесячной выплата в связи с рождением (усыновлением) первого ребенка за счет субвенций из федерального бюджета</t>
  </si>
  <si>
    <t>Мероприятие: Предоставление не менее 6690 семьям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</si>
  <si>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Мероприятие: Создание и размещение в эфире теле- и радиоканалов телевизионных и радиопрограмм, телевизионных документальных фильмов, направленных на сохранение семейных ценностей, поддержку материнства и детства, создание в информационно - телекоммуникационной сети "Интернет" тематических Интернет-ресурсов</t>
  </si>
  <si>
    <t>Контрольная точка: Предложения о необходимости совершенствования механизма предоставления ежемесячных выплат в связи с рождением (усыновлением) первого ребенка подготовлены</t>
  </si>
  <si>
    <t>Контрольная точка: Не менее 1900 нуждающихся семей зарегистрированы в Автоматизированной информационной системе «Sitex» в качестве получателей ежемесячной выплату в связи с рождением (усыновлением) первого ребенка за счет субвенций из федерального бюджета</t>
  </si>
  <si>
    <t>Контрольная точка: Не менее 6690 семей зарегистрированы в Автоматизированной информационной системе «Sitex» в качестве получателей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</si>
  <si>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Контрольная точка: Созданы и размещены в эфире теле- и радиоканалов телевизионные и радиопрограммы, телевизионные документальные фильмы, направленные на сохранение семейных ценностей, поддержку материнства и детства, созданы в информационно - телекоммуникационной сети "Интернет" материнства и детства</t>
  </si>
  <si>
    <t>Мероприятие: Организация медицинской помощи семьям, страдающим бесплодием, с использованием экстракоРуководитель проектаорального оплодотворения за счет средств базовой программы обязательного медицинского страхования</t>
  </si>
  <si>
    <t>Контрольная точка: Проведено на 100 циклов экстракоРуководитель проектаорального оплодотворения больше, чем в предыдущем году</t>
  </si>
  <si>
    <t>Касимова О.М.</t>
  </si>
  <si>
    <t>Риски отсутствуют</t>
  </si>
  <si>
    <t>1.1.</t>
  </si>
  <si>
    <t>1.1.1.</t>
  </si>
  <si>
    <t>1.1.3.</t>
  </si>
  <si>
    <t>1.1.4.</t>
  </si>
  <si>
    <t>1.2.</t>
  </si>
  <si>
    <t>1.2.2.</t>
  </si>
  <si>
    <t>1.3.1.</t>
  </si>
  <si>
    <t>1.3.2.</t>
  </si>
  <si>
    <t>1.4.</t>
  </si>
  <si>
    <t>1.1.2.</t>
  </si>
  <si>
    <t>1.2.1.</t>
  </si>
  <si>
    <t>1.4.1.</t>
  </si>
  <si>
    <t>1.4.2.</t>
  </si>
  <si>
    <t>Результа регионального проектат: Не менее 1900 нуждающихся семей получают ежемесячную выплату в связи с рождением (усыновлением) первого ребенка за счет субвенций из федерального бюджета</t>
  </si>
  <si>
    <t>Результа регионального проектат: Не менее 6690 семей, имеющих трех и более детей, получили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</si>
  <si>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Результа регионального проектат: Не менее 600 циклов экстракоРуководитель проектаорального оплодотворения выполнено семьям, страдающим бесплодием, за счет средств базовой программы обязательного медицинского страхования</t>
  </si>
  <si>
    <t>Результа регионального проектат: Обеспечено не менее 10270 демонстраций рекламно-информационных материалов по телевидению, радио и в информационно-телекоммуникационной сети "Интернет" в целях популяризации системы мер финансовой поддержки семей в зависимости от очередности рождений детей</t>
  </si>
  <si>
    <t>федеральный бюджет</t>
  </si>
  <si>
    <t>бюджеты государственных внебюджетных фондов Российской Федерации</t>
  </si>
  <si>
    <t>консолидированные бюджеты субъектов Российской Федерации, в т.ч.:</t>
  </si>
  <si>
    <t>1.1.3.1</t>
  </si>
  <si>
    <t>бюджет субъекта Российской Федерации</t>
  </si>
  <si>
    <t>1.1.3.2</t>
  </si>
  <si>
    <t>межбюджетные трансферты бюджета субъекта Российской Федерации бюджетам муниципальных образований</t>
  </si>
  <si>
    <t>1.1.3.3</t>
  </si>
  <si>
    <t>бюджеты муниципальных образований (без учета межбюджетных трансфертов из бюджета субъекта Российской Федерации)</t>
  </si>
  <si>
    <t>внебюджетные источники</t>
  </si>
  <si>
    <t>2.1.</t>
  </si>
  <si>
    <t>2.1.1.</t>
  </si>
  <si>
    <t>2.1.2.</t>
  </si>
  <si>
    <t>2.1.3.</t>
  </si>
  <si>
    <t>2.1.3.1</t>
  </si>
  <si>
    <t>2.1.3.2</t>
  </si>
  <si>
    <t>2.1.3.3</t>
  </si>
  <si>
    <t>2.1.4.</t>
  </si>
  <si>
    <t>Всего по региональному проекту за счет всех источников, в том числе:</t>
  </si>
  <si>
    <t>консолидированные бюджеты субъектов Российской Федерации</t>
  </si>
  <si>
    <t>Результат федерального проекта: Не менее 237,7 тысяч нуждающихся семей получают в 2019 году ежемесячные выплаты в связи с рождением (усыновлением) первого ребенка за счет субвенций из федерального бюджета.</t>
  </si>
  <si>
    <t>Результат федерального проекта: Не менее 68 тысяч семей, имеющих трех и более детей, получили в 2019 году ежемесячную денежную выплату, назначаемую в случае рождения третьего ребенка или последующих детей до достижения ребенком возраста 3 лет.</t>
  </si>
  <si>
    <t>О ХОДЕ РЕАЛИЗАЦИИ РЕГИОНАЛЬНОГО ПРОЕКТА НА 28.02.2019</t>
  </si>
  <si>
    <t>Л.Х.Ильязова</t>
  </si>
  <si>
    <t xml:space="preserve">А.А.Адонин,
Н.А.Белоглазова,
Л.Х.Ильязова
</t>
  </si>
  <si>
    <t xml:space="preserve">А.А.Адонин, 
Г.А.Батракова,
М.С.Пронина
</t>
  </si>
  <si>
    <t xml:space="preserve">Е.В.Еремина,
Л.Н.Ванина
</t>
  </si>
  <si>
    <t xml:space="preserve">А.С.Мязин,
Г.А.Батракова,
М.С.Пронина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</si>
</sst>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vertAlign val="superscript"/>
      <sz val="14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5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20" fillId="6" borderId="16" applyNumberFormat="0" applyAlignment="0" applyProtection="0"/>
  </cellStyleXfs>
  <cellXfs count="112">
    <xf numFmtId="0" fontId="0" fillId="0" borderId="0" xfId="0"/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NumberFormat="1"/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9" fontId="1" fillId="0" borderId="4" xfId="1" applyFont="1" applyBorder="1" applyAlignment="1">
      <alignment horizontal="center" vertical="center" wrapText="1"/>
    </xf>
    <xf numFmtId="9" fontId="0" fillId="0" borderId="0" xfId="1" applyFont="1"/>
    <xf numFmtId="2" fontId="1" fillId="0" borderId="4" xfId="0" applyNumberFormat="1" applyFont="1" applyBorder="1" applyAlignment="1">
      <alignment horizontal="center" vertical="center" wrapText="1"/>
    </xf>
    <xf numFmtId="2" fontId="0" fillId="0" borderId="0" xfId="0" applyNumberFormat="1"/>
    <xf numFmtId="1" fontId="1" fillId="0" borderId="4" xfId="0" applyNumberFormat="1" applyFont="1" applyBorder="1" applyAlignment="1">
      <alignment horizontal="center" vertical="center" wrapText="1"/>
    </xf>
    <xf numFmtId="1" fontId="0" fillId="0" borderId="0" xfId="0" applyNumberFormat="1"/>
    <xf numFmtId="10" fontId="0" fillId="0" borderId="0" xfId="0" applyNumberFormat="1"/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textRotation="90" wrapText="1"/>
    </xf>
    <xf numFmtId="0" fontId="7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/>
    </xf>
    <xf numFmtId="0" fontId="9" fillId="4" borderId="8" xfId="2" applyFill="1"/>
    <xf numFmtId="0" fontId="9" fillId="4" borderId="8" xfId="2" applyNumberFormat="1" applyFill="1"/>
    <xf numFmtId="3" fontId="0" fillId="0" borderId="0" xfId="0" applyNumberFormat="1"/>
    <xf numFmtId="0" fontId="11" fillId="3" borderId="12" xfId="0" applyFont="1" applyFill="1" applyBorder="1" applyAlignment="1">
      <alignment horizontal="center" vertical="center"/>
    </xf>
    <xf numFmtId="0" fontId="0" fillId="0" borderId="0" xfId="0" applyFont="1"/>
    <xf numFmtId="0" fontId="1" fillId="0" borderId="0" xfId="0" applyFont="1"/>
    <xf numFmtId="0" fontId="9" fillId="4" borderId="8" xfId="2" applyFont="1" applyFill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0" fillId="0" borderId="0" xfId="0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14" fontId="18" fillId="0" borderId="0" xfId="0" applyNumberFormat="1" applyFont="1" applyAlignment="1">
      <alignment horizontal="center"/>
    </xf>
    <xf numFmtId="0" fontId="19" fillId="0" borderId="0" xfId="0" applyFont="1"/>
    <xf numFmtId="0" fontId="3" fillId="0" borderId="17" xfId="0" applyFont="1" applyBorder="1" applyAlignment="1">
      <alignment horizontal="left" vertical="center"/>
    </xf>
    <xf numFmtId="0" fontId="0" fillId="0" borderId="17" xfId="0" applyBorder="1"/>
    <xf numFmtId="164" fontId="0" fillId="0" borderId="17" xfId="0" applyNumberFormat="1" applyBorder="1"/>
    <xf numFmtId="164" fontId="3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1" fillId="3" borderId="1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7" fillId="4" borderId="7" xfId="2" applyFont="1" applyFill="1" applyBorder="1" applyAlignment="1">
      <alignment horizontal="center" vertical="center"/>
    </xf>
    <xf numFmtId="0" fontId="17" fillId="4" borderId="6" xfId="2" applyFont="1" applyFill="1" applyBorder="1" applyAlignment="1">
      <alignment horizontal="center" vertical="center"/>
    </xf>
    <xf numFmtId="0" fontId="17" fillId="4" borderId="2" xfId="2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5" xfId="1" applyNumberFormat="1" applyFont="1" applyFill="1" applyBorder="1" applyAlignment="1">
      <alignment horizontal="center" vertical="center" wrapText="1"/>
    </xf>
    <xf numFmtId="0" fontId="7" fillId="3" borderId="3" xfId="1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textRotation="90" wrapText="1"/>
    </xf>
    <xf numFmtId="0" fontId="7" fillId="3" borderId="3" xfId="0" applyFont="1" applyFill="1" applyBorder="1" applyAlignment="1">
      <alignment horizontal="center" vertical="center" textRotation="90" wrapText="1"/>
    </xf>
    <xf numFmtId="0" fontId="7" fillId="3" borderId="7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textRotation="90" wrapText="1"/>
    </xf>
    <xf numFmtId="0" fontId="7" fillId="3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2" fillId="2" borderId="17" xfId="0" applyFont="1" applyFill="1" applyBorder="1" applyAlignment="1">
      <alignment vertical="center" wrapText="1"/>
    </xf>
    <xf numFmtId="14" fontId="2" fillId="5" borderId="17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4" fontId="2" fillId="2" borderId="17" xfId="0" applyNumberFormat="1" applyFont="1" applyFill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textRotation="90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vertical="center"/>
    </xf>
    <xf numFmtId="0" fontId="4" fillId="3" borderId="17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164" fontId="3" fillId="2" borderId="17" xfId="0" applyNumberFormat="1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164" fontId="2" fillId="2" borderId="17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 indent="1"/>
    </xf>
    <xf numFmtId="0" fontId="20" fillId="6" borderId="17" xfId="3" applyBorder="1" applyAlignment="1">
      <alignment horizontal="left" vertical="center" wrapText="1"/>
    </xf>
    <xf numFmtId="0" fontId="20" fillId="6" borderId="17" xfId="3" applyBorder="1" applyAlignment="1">
      <alignment horizontal="left" vertical="center" wrapText="1" indent="1"/>
    </xf>
    <xf numFmtId="0" fontId="20" fillId="6" borderId="17" xfId="3" applyBorder="1" applyAlignment="1">
      <alignment horizontal="left" vertical="center" wrapText="1" indent="2"/>
    </xf>
    <xf numFmtId="164" fontId="3" fillId="2" borderId="17" xfId="0" applyNumberFormat="1" applyFont="1" applyFill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/>
    </xf>
    <xf numFmtId="164" fontId="10" fillId="0" borderId="17" xfId="0" applyNumberFormat="1" applyFont="1" applyBorder="1" applyAlignment="1">
      <alignment horizontal="center" vertical="center" wrapText="1"/>
    </xf>
  </cellXfs>
  <cellStyles count="4">
    <cellStyle name="Вывод" xfId="3" builtinId="21"/>
    <cellStyle name="Заголовок 1" xfId="2" builtinId="16"/>
    <cellStyle name="Обычный" xfId="0" builtinId="0"/>
    <cellStyle name="Процентный" xfId="1" builtinId="5"/>
  </cellStyles>
  <dxfs count="25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228600</xdr:colOff>
      <xdr:row>0</xdr:row>
      <xdr:rowOff>85725</xdr:rowOff>
    </xdr:from>
    <xdr:to>
      <xdr:col>15</xdr:col>
      <xdr:colOff>400050</xdr:colOff>
      <xdr:row>0</xdr:row>
      <xdr:rowOff>247650</xdr:rowOff>
    </xdr:to>
    <xdr:sp macro="" textlink="">
      <xdr:nvSpPr>
        <xdr:cNvPr id="6146" name="Прямоугольник 6"/>
        <xdr:cNvSpPr>
          <a:spLocks noChangeArrowheads="1"/>
        </xdr:cNvSpPr>
      </xdr:nvSpPr>
      <xdr:spPr bwMode="auto">
        <a:xfrm>
          <a:off x="9667875" y="85725"/>
          <a:ext cx="171450" cy="161925"/>
        </a:xfrm>
        <a:prstGeom prst="rect">
          <a:avLst/>
        </a:prstGeom>
        <a:pattFill prst="dkUpDiag">
          <a:fgClr>
            <a:srgbClr val="000000"/>
          </a:fgClr>
          <a:bgClr>
            <a:srgbClr val="FFFFFF"/>
          </a:bgClr>
        </a:patt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219075</xdr:colOff>
      <xdr:row>0</xdr:row>
      <xdr:rowOff>85725</xdr:rowOff>
    </xdr:from>
    <xdr:to>
      <xdr:col>13</xdr:col>
      <xdr:colOff>390525</xdr:colOff>
      <xdr:row>0</xdr:row>
      <xdr:rowOff>247650</xdr:rowOff>
    </xdr:to>
    <xdr:sp macro="" textlink="">
      <xdr:nvSpPr>
        <xdr:cNvPr id="4" name="Прямоугольник 6"/>
        <xdr:cNvSpPr>
          <a:spLocks noChangeArrowheads="1"/>
        </xdr:cNvSpPr>
      </xdr:nvSpPr>
      <xdr:spPr bwMode="auto">
        <a:xfrm>
          <a:off x="8439150" y="85725"/>
          <a:ext cx="171450" cy="161925"/>
        </a:xfrm>
        <a:prstGeom prst="rect">
          <a:avLst/>
        </a:prstGeom>
        <a:solidFill>
          <a:srgbClr val="FF0000"/>
        </a:solidFill>
        <a:ln>
          <a:noFill/>
        </a:ln>
      </xdr:spPr>
    </xdr:sp>
    <xdr:clientData/>
  </xdr:twoCellAnchor>
  <xdr:twoCellAnchor editAs="oneCell">
    <xdr:from>
      <xdr:col>12</xdr:col>
      <xdr:colOff>238125</xdr:colOff>
      <xdr:row>0</xdr:row>
      <xdr:rowOff>85725</xdr:rowOff>
    </xdr:from>
    <xdr:to>
      <xdr:col>12</xdr:col>
      <xdr:colOff>409575</xdr:colOff>
      <xdr:row>0</xdr:row>
      <xdr:rowOff>247650</xdr:rowOff>
    </xdr:to>
    <xdr:sp macro="" textlink="">
      <xdr:nvSpPr>
        <xdr:cNvPr id="5" name="Прямоугольник 6"/>
        <xdr:cNvSpPr>
          <a:spLocks noChangeArrowheads="1"/>
        </xdr:cNvSpPr>
      </xdr:nvSpPr>
      <xdr:spPr bwMode="auto">
        <a:xfrm>
          <a:off x="7848600" y="85725"/>
          <a:ext cx="171450" cy="161925"/>
        </a:xfrm>
        <a:prstGeom prst="rect">
          <a:avLst/>
        </a:prstGeom>
        <a:solidFill>
          <a:srgbClr val="FFC000"/>
        </a:solidFill>
        <a:ln>
          <a:noFill/>
        </a:ln>
      </xdr:spPr>
    </xdr:sp>
    <xdr:clientData/>
  </xdr:twoCellAnchor>
  <xdr:twoCellAnchor editAs="oneCell">
    <xdr:from>
      <xdr:col>11</xdr:col>
      <xdr:colOff>238125</xdr:colOff>
      <xdr:row>0</xdr:row>
      <xdr:rowOff>85725</xdr:rowOff>
    </xdr:from>
    <xdr:to>
      <xdr:col>11</xdr:col>
      <xdr:colOff>409575</xdr:colOff>
      <xdr:row>0</xdr:row>
      <xdr:rowOff>247650</xdr:rowOff>
    </xdr:to>
    <xdr:sp macro="" textlink="">
      <xdr:nvSpPr>
        <xdr:cNvPr id="6" name="Прямоугольник 6"/>
        <xdr:cNvSpPr>
          <a:spLocks noChangeArrowheads="1"/>
        </xdr:cNvSpPr>
      </xdr:nvSpPr>
      <xdr:spPr bwMode="auto">
        <a:xfrm>
          <a:off x="7239000" y="85725"/>
          <a:ext cx="171450" cy="161925"/>
        </a:xfrm>
        <a:prstGeom prst="rect">
          <a:avLst/>
        </a:prstGeom>
        <a:solidFill>
          <a:srgbClr val="00B050"/>
        </a:solidFill>
        <a:ln>
          <a:noFill/>
        </a:ln>
      </xdr:spPr>
    </xdr:sp>
    <xdr:clientData/>
  </xdr:twoCellAnchor>
  <xdr:twoCellAnchor editAs="oneCell">
    <xdr:from>
      <xdr:col>14</xdr:col>
      <xdr:colOff>238125</xdr:colOff>
      <xdr:row>0</xdr:row>
      <xdr:rowOff>85725</xdr:rowOff>
    </xdr:from>
    <xdr:to>
      <xdr:col>14</xdr:col>
      <xdr:colOff>409575</xdr:colOff>
      <xdr:row>0</xdr:row>
      <xdr:rowOff>247650</xdr:rowOff>
    </xdr:to>
    <xdr:sp macro="" textlink="">
      <xdr:nvSpPr>
        <xdr:cNvPr id="7" name="Прямоугольник 6"/>
        <xdr:cNvSpPr>
          <a:spLocks noChangeArrowheads="1"/>
        </xdr:cNvSpPr>
      </xdr:nvSpPr>
      <xdr:spPr bwMode="auto">
        <a:xfrm>
          <a:off x="9067800" y="85725"/>
          <a:ext cx="171450" cy="161925"/>
        </a:xfrm>
        <a:prstGeom prst="rect">
          <a:avLst/>
        </a:prstGeom>
        <a:solidFill>
          <a:schemeClr val="accent3"/>
        </a:solidFill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zoomScaleNormal="100" workbookViewId="0">
      <selection activeCell="J22" sqref="J22"/>
    </sheetView>
  </sheetViews>
  <sheetFormatPr defaultRowHeight="15" x14ac:dyDescent="0.25"/>
  <cols>
    <col min="3" max="3" width="21" customWidth="1"/>
    <col min="4" max="4" width="20.85546875" customWidth="1"/>
    <col min="5" max="5" width="23.5703125" customWidth="1"/>
    <col min="6" max="6" width="22.28515625" customWidth="1"/>
    <col min="7" max="7" width="22.140625" customWidth="1"/>
    <col min="9" max="10" width="9.140625" customWidth="1"/>
    <col min="12" max="12" width="9.140625" customWidth="1"/>
  </cols>
  <sheetData>
    <row r="1" spans="2:12" ht="18.75" x14ac:dyDescent="0.3">
      <c r="B1" s="47"/>
      <c r="C1" s="34" t="s">
        <v>55</v>
      </c>
      <c r="G1" s="36"/>
    </row>
    <row r="2" spans="2:12" ht="19.5" customHeight="1" x14ac:dyDescent="0.3">
      <c r="B2" s="47"/>
      <c r="C2" s="34" t="s">
        <v>56</v>
      </c>
      <c r="D2" s="47"/>
      <c r="F2" s="47"/>
      <c r="G2" s="49"/>
      <c r="H2" s="47"/>
      <c r="I2" s="47"/>
    </row>
    <row r="3" spans="2:12" ht="18.75" x14ac:dyDescent="0.3">
      <c r="B3" s="47"/>
      <c r="C3" s="34" t="s">
        <v>69</v>
      </c>
      <c r="D3" s="47"/>
      <c r="F3" s="47"/>
      <c r="G3" s="48"/>
      <c r="H3" s="47"/>
      <c r="I3" s="47"/>
    </row>
    <row r="4" spans="2:12" ht="18.75" x14ac:dyDescent="0.3">
      <c r="C4" s="34" t="s">
        <v>50</v>
      </c>
      <c r="F4" s="52"/>
      <c r="L4" s="33"/>
    </row>
    <row r="5" spans="2:12" ht="22.5" x14ac:dyDescent="0.3">
      <c r="C5" s="35" t="s">
        <v>51</v>
      </c>
      <c r="L5" s="33"/>
    </row>
    <row r="6" spans="2:12" ht="18.75" x14ac:dyDescent="0.3">
      <c r="C6" s="51">
        <v>43525</v>
      </c>
      <c r="L6" s="33"/>
    </row>
    <row r="7" spans="2:12" ht="18.75" x14ac:dyDescent="0.3">
      <c r="C7" s="36"/>
      <c r="L7" s="33"/>
    </row>
    <row r="8" spans="2:12" ht="15.75" thickBot="1" x14ac:dyDescent="0.3"/>
    <row r="9" spans="2:12" x14ac:dyDescent="0.25">
      <c r="C9" s="37"/>
      <c r="D9" s="38"/>
      <c r="E9" s="38"/>
      <c r="F9" s="38"/>
      <c r="G9" s="39"/>
    </row>
    <row r="10" spans="2:12" ht="18.75" x14ac:dyDescent="0.25">
      <c r="C10" s="59" t="s">
        <v>37</v>
      </c>
      <c r="D10" s="60"/>
      <c r="E10" s="60"/>
      <c r="F10" s="60"/>
      <c r="G10" s="61"/>
    </row>
    <row r="11" spans="2:12" ht="18.75" x14ac:dyDescent="0.25">
      <c r="C11" s="29"/>
      <c r="D11" s="40"/>
      <c r="E11" s="40"/>
      <c r="F11" s="40"/>
      <c r="G11" s="41"/>
    </row>
    <row r="12" spans="2:12" ht="18.75" x14ac:dyDescent="0.25">
      <c r="C12" s="59" t="s">
        <v>110</v>
      </c>
      <c r="D12" s="60"/>
      <c r="E12" s="60"/>
      <c r="F12" s="60"/>
      <c r="G12" s="61"/>
    </row>
    <row r="13" spans="2:12" ht="18.75" x14ac:dyDescent="0.25">
      <c r="C13" s="29"/>
      <c r="D13" s="40"/>
      <c r="E13" s="40"/>
      <c r="F13" s="40"/>
      <c r="G13" s="41"/>
    </row>
    <row r="14" spans="2:12" ht="18.75" x14ac:dyDescent="0.25">
      <c r="C14" s="62" t="s">
        <v>58</v>
      </c>
      <c r="D14" s="60"/>
      <c r="E14" s="60"/>
      <c r="F14" s="60"/>
      <c r="G14" s="61"/>
    </row>
    <row r="15" spans="2:12" ht="18.75" x14ac:dyDescent="0.25">
      <c r="C15" s="29"/>
      <c r="D15" s="40"/>
      <c r="E15" s="40"/>
      <c r="F15" s="40"/>
      <c r="G15" s="41"/>
    </row>
    <row r="16" spans="2:12" ht="18.75" x14ac:dyDescent="0.25">
      <c r="C16" s="62" t="s">
        <v>53</v>
      </c>
      <c r="D16" s="63"/>
      <c r="E16" s="63"/>
      <c r="F16" s="63"/>
      <c r="G16" s="64"/>
    </row>
    <row r="17" spans="1:12" ht="19.5" thickBot="1" x14ac:dyDescent="0.3">
      <c r="C17" s="25"/>
      <c r="D17" s="42"/>
      <c r="E17" s="42"/>
      <c r="F17" s="42"/>
      <c r="G17" s="43"/>
    </row>
    <row r="18" spans="1:12" ht="20.25" thickBot="1" x14ac:dyDescent="0.3">
      <c r="C18" s="65" t="s">
        <v>38</v>
      </c>
      <c r="D18" s="66"/>
      <c r="E18" s="66"/>
      <c r="F18" s="66"/>
      <c r="G18" s="67"/>
    </row>
    <row r="19" spans="1:12" ht="16.5" customHeight="1" thickBot="1" x14ac:dyDescent="0.3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</row>
    <row r="20" spans="1:12" ht="32.25" thickBot="1" x14ac:dyDescent="0.3">
      <c r="C20" s="23" t="s">
        <v>39</v>
      </c>
      <c r="D20" s="24" t="s">
        <v>54</v>
      </c>
      <c r="E20" s="24" t="s">
        <v>40</v>
      </c>
      <c r="F20" s="24" t="s">
        <v>41</v>
      </c>
      <c r="G20" s="24" t="s">
        <v>42</v>
      </c>
    </row>
    <row r="21" spans="1:12" ht="29.25" customHeight="1" thickBot="1" x14ac:dyDescent="0.3">
      <c r="C21" s="45" t="s">
        <v>31</v>
      </c>
      <c r="D21" s="44" t="s">
        <v>31</v>
      </c>
      <c r="E21" s="46" t="s">
        <v>31</v>
      </c>
      <c r="F21" s="46" t="s">
        <v>31</v>
      </c>
      <c r="G21" s="46" t="s">
        <v>31</v>
      </c>
    </row>
    <row r="22" spans="1:12" ht="63" customHeight="1" thickBot="1" x14ac:dyDescent="0.3">
      <c r="C22" s="17" t="s">
        <v>43</v>
      </c>
      <c r="D22" s="50" t="s">
        <v>43</v>
      </c>
      <c r="E22" s="50" t="s">
        <v>43</v>
      </c>
      <c r="F22" s="18" t="s">
        <v>43</v>
      </c>
      <c r="G22" s="18" t="s">
        <v>43</v>
      </c>
    </row>
    <row r="24" spans="1:12" x14ac:dyDescent="0.25">
      <c r="C24" s="58"/>
      <c r="D24" s="58"/>
      <c r="E24" s="58"/>
      <c r="F24" s="58"/>
      <c r="G24" s="58"/>
    </row>
  </sheetData>
  <mergeCells count="7">
    <mergeCell ref="A19:L19"/>
    <mergeCell ref="C24:G24"/>
    <mergeCell ref="C10:G10"/>
    <mergeCell ref="C16:G16"/>
    <mergeCell ref="C12:G12"/>
    <mergeCell ref="C18:G18"/>
    <mergeCell ref="C14:G14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706283BA-BF7C-4414-AF13-7B99AF148257}">
            <xm:f>NOT(ISERROR(SEARCH('Проверка данных'!$E$1,C21)))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" operator="containsText" id="{A1073D70-7139-4D59-AEE9-D29DC9CB61C6}">
            <xm:f>NOT(ISERROR(SEARCH('Проверка данных'!$D$1,C21)))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3" operator="containsText" id="{5E2BD54C-AC51-4B7B-A6EE-9DA5C52CB5C2}">
            <xm:f>NOT(ISERROR(SEARCH('Проверка данных'!$C$1,C21)))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7010C919-DFEA-4931-8A46-B54BFA1F587B}">
            <xm:f>NOT(ISERROR(SEARCH('Проверка данных'!$B$1,C21)))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198C78F8-A6E4-42D4-ACE0-D1AF6B2EF6C7}">
            <xm:f>NOT(ISERROR(SEARCH('Проверка данных'!$A$1,C21)))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C21:G21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'Проверка данных'!$A$1:$E$1</xm:f>
          </x14:formula1>
          <xm:sqref>C21:G21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zoomScaleNormal="100" workbookViewId="0">
      <selection activeCell="C14" sqref="C14"/>
    </sheetView>
  </sheetViews>
  <sheetFormatPr defaultRowHeight="15" x14ac:dyDescent="0.25"/>
  <cols>
    <col min="1" max="1" width="14.28515625" customWidth="1"/>
    <col min="2" max="2" width="15.5703125" customWidth="1"/>
    <col min="3" max="3" width="29.5703125" customWidth="1"/>
    <col min="4" max="4" width="18.28515625" customWidth="1"/>
    <col min="5" max="5" width="42.5703125" customWidth="1"/>
  </cols>
  <sheetData>
    <row r="1" spans="1:5" ht="20.25" thickBot="1" x14ac:dyDescent="0.35">
      <c r="A1" s="26" t="s">
        <v>44</v>
      </c>
      <c r="B1" s="26"/>
    </row>
    <row r="2" spans="1:5" ht="16.5" thickTop="1" thickBot="1" x14ac:dyDescent="0.3"/>
    <row r="3" spans="1:5" ht="46.5" customHeight="1" thickBot="1" x14ac:dyDescent="0.3">
      <c r="A3" s="20" t="s">
        <v>0</v>
      </c>
      <c r="B3" s="21" t="s">
        <v>1</v>
      </c>
      <c r="C3" s="22" t="s">
        <v>2</v>
      </c>
      <c r="D3" s="22" t="s">
        <v>3</v>
      </c>
      <c r="E3" s="22" t="s">
        <v>4</v>
      </c>
    </row>
    <row r="4" spans="1:5" ht="26.25" thickBot="1" x14ac:dyDescent="0.3">
      <c r="A4" s="2" t="s">
        <v>5</v>
      </c>
      <c r="B4" s="1" t="s">
        <v>31</v>
      </c>
      <c r="C4" s="1" t="s">
        <v>70</v>
      </c>
      <c r="D4" s="1"/>
      <c r="E4" s="1"/>
    </row>
  </sheetData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2094194E-105E-4EF2-BFAD-2B0D46B52692}">
            <xm:f>NOT(ISERROR(SEARCH('Проверка данных'!$E$1,B4)))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" operator="containsText" id="{3024101A-507C-4A02-ABD1-DAD28C21D374}">
            <xm:f>NOT(ISERROR(SEARCH('Проверка данных'!$D$1,B4)))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3" operator="containsText" id="{314BD00F-E233-4B38-BEC1-2509A6CE9D00}">
            <xm:f>NOT(ISERROR(SEARCH('Проверка данных'!$C$1,B4)))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31D8B75F-A520-412D-97B8-B3F6FB0E2D83}">
            <xm:f>NOT(ISERROR(SEARCH('Проверка данных'!$B$1,B4)))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C5A4FE73-9EB3-4CDF-BA6A-434BDA4CF029}">
            <xm:f>NOT(ISERROR(SEARCH('Проверка данных'!$A$1,B4)))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'Проверка данных'!$A$1:$E$1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M5"/>
  <sheetViews>
    <sheetView zoomScaleNormal="100" workbookViewId="0">
      <selection activeCell="C7" sqref="C7"/>
    </sheetView>
  </sheetViews>
  <sheetFormatPr defaultRowHeight="15" x14ac:dyDescent="0.25"/>
  <cols>
    <col min="1" max="1" width="17" customWidth="1"/>
    <col min="2" max="2" width="17.28515625" customWidth="1"/>
    <col min="3" max="3" width="18.5703125" style="30" customWidth="1"/>
    <col min="4" max="4" width="18.5703125" customWidth="1"/>
    <col min="5" max="5" width="18.5703125" style="15" customWidth="1"/>
    <col min="6" max="6" width="21.140625" style="13" customWidth="1"/>
    <col min="7" max="10" width="9.140625" style="13"/>
    <col min="11" max="11" width="15.5703125" style="13" customWidth="1"/>
    <col min="12" max="12" width="17.7109375" style="11" customWidth="1"/>
    <col min="13" max="13" width="14.7109375" customWidth="1"/>
  </cols>
  <sheetData>
    <row r="1" spans="1:13" ht="20.25" thickBot="1" x14ac:dyDescent="0.35">
      <c r="A1" s="26" t="s">
        <v>45</v>
      </c>
      <c r="B1" s="26"/>
      <c r="C1" s="32"/>
      <c r="D1" s="26"/>
      <c r="E1"/>
    </row>
    <row r="2" spans="1:13" ht="16.5" thickTop="1" thickBot="1" x14ac:dyDescent="0.3"/>
    <row r="3" spans="1:13" ht="32.25" customHeight="1" thickBot="1" x14ac:dyDescent="0.3">
      <c r="A3" s="70" t="s">
        <v>0</v>
      </c>
      <c r="B3" s="76" t="s">
        <v>1</v>
      </c>
      <c r="C3" s="70" t="s">
        <v>6</v>
      </c>
      <c r="D3" s="70" t="s">
        <v>52</v>
      </c>
      <c r="E3" s="72" t="s">
        <v>27</v>
      </c>
      <c r="F3" s="72" t="s">
        <v>28</v>
      </c>
      <c r="G3" s="78" t="s">
        <v>7</v>
      </c>
      <c r="H3" s="79"/>
      <c r="I3" s="79"/>
      <c r="J3" s="80"/>
      <c r="K3" s="72" t="s">
        <v>8</v>
      </c>
      <c r="L3" s="74" t="s">
        <v>29</v>
      </c>
      <c r="M3" s="70" t="s">
        <v>9</v>
      </c>
    </row>
    <row r="4" spans="1:13" ht="30.75" customHeight="1" thickBot="1" x14ac:dyDescent="0.3">
      <c r="A4" s="71"/>
      <c r="B4" s="77"/>
      <c r="C4" s="71"/>
      <c r="D4" s="71"/>
      <c r="E4" s="73"/>
      <c r="F4" s="73"/>
      <c r="G4" s="19" t="s">
        <v>10</v>
      </c>
      <c r="H4" s="19" t="s">
        <v>11</v>
      </c>
      <c r="I4" s="19" t="s">
        <v>12</v>
      </c>
      <c r="J4" s="19" t="s">
        <v>13</v>
      </c>
      <c r="K4" s="73"/>
      <c r="L4" s="75"/>
      <c r="M4" s="71"/>
    </row>
    <row r="5" spans="1:13" ht="27.6" customHeight="1" thickBot="1" x14ac:dyDescent="0.3">
      <c r="A5" s="68"/>
      <c r="B5" s="69"/>
      <c r="C5" s="69"/>
      <c r="D5" s="69"/>
      <c r="E5" s="14"/>
      <c r="F5" s="12"/>
      <c r="G5" s="12"/>
      <c r="H5" s="12"/>
      <c r="I5" s="12"/>
      <c r="J5" s="12"/>
      <c r="K5" s="12"/>
      <c r="L5" s="10"/>
      <c r="M5" s="1"/>
    </row>
  </sheetData>
  <mergeCells count="11">
    <mergeCell ref="A5:D5"/>
    <mergeCell ref="M3:M4"/>
    <mergeCell ref="E3:E4"/>
    <mergeCell ref="F3:F4"/>
    <mergeCell ref="L3:L4"/>
    <mergeCell ref="A3:A4"/>
    <mergeCell ref="B3:B4"/>
    <mergeCell ref="C3:C4"/>
    <mergeCell ref="G3:J3"/>
    <mergeCell ref="K3:K4"/>
    <mergeCell ref="D3:D4"/>
  </mergeCells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28"/>
  <sheetViews>
    <sheetView view="pageBreakPreview" topLeftCell="A13" zoomScale="87" zoomScaleNormal="100" zoomScaleSheetLayoutView="87" workbookViewId="0">
      <selection activeCell="H26" sqref="H26"/>
    </sheetView>
  </sheetViews>
  <sheetFormatPr defaultRowHeight="15" x14ac:dyDescent="0.25"/>
  <cols>
    <col min="1" max="1" width="9.140625" style="3"/>
    <col min="2" max="2" width="19.7109375" customWidth="1"/>
    <col min="3" max="3" width="30.7109375" customWidth="1"/>
    <col min="4" max="4" width="17.5703125" style="28" customWidth="1"/>
    <col min="5" max="5" width="11.140625" style="28" customWidth="1"/>
    <col min="6" max="6" width="13.140625" style="28" customWidth="1"/>
    <col min="7" max="7" width="12.85546875" style="28" customWidth="1"/>
    <col min="8" max="8" width="11.7109375" style="28" customWidth="1"/>
    <col min="9" max="9" width="22.5703125" style="16" customWidth="1"/>
    <col min="10" max="10" width="23.5703125" customWidth="1"/>
  </cols>
  <sheetData>
    <row r="1" spans="1:10" ht="20.25" thickBot="1" x14ac:dyDescent="0.35">
      <c r="A1" s="27" t="s">
        <v>46</v>
      </c>
      <c r="B1" s="26"/>
      <c r="C1" s="26"/>
    </row>
    <row r="2" spans="1:10" ht="15.75" thickTop="1" x14ac:dyDescent="0.25"/>
    <row r="3" spans="1:10" x14ac:dyDescent="0.25">
      <c r="A3" s="91" t="s">
        <v>0</v>
      </c>
      <c r="B3" s="92" t="s">
        <v>1</v>
      </c>
      <c r="C3" s="93" t="s">
        <v>14</v>
      </c>
      <c r="D3" s="94" t="s">
        <v>15</v>
      </c>
      <c r="E3" s="94"/>
      <c r="F3" s="94"/>
      <c r="G3" s="91" t="s">
        <v>16</v>
      </c>
      <c r="H3" s="91"/>
      <c r="I3" s="91" t="s">
        <v>30</v>
      </c>
      <c r="J3" s="93" t="s">
        <v>9</v>
      </c>
    </row>
    <row r="4" spans="1:10" ht="51" x14ac:dyDescent="0.25">
      <c r="A4" s="91"/>
      <c r="B4" s="92"/>
      <c r="C4" s="93"/>
      <c r="D4" s="95" t="s">
        <v>17</v>
      </c>
      <c r="E4" s="95" t="s">
        <v>18</v>
      </c>
      <c r="F4" s="95" t="s">
        <v>19</v>
      </c>
      <c r="G4" s="95" t="s">
        <v>20</v>
      </c>
      <c r="H4" s="95" t="s">
        <v>21</v>
      </c>
      <c r="I4" s="91"/>
      <c r="J4" s="93"/>
    </row>
    <row r="5" spans="1:10" x14ac:dyDescent="0.25">
      <c r="A5" s="96">
        <v>1</v>
      </c>
      <c r="B5" s="97">
        <v>2</v>
      </c>
      <c r="C5" s="97">
        <v>3</v>
      </c>
      <c r="D5" s="96">
        <v>4</v>
      </c>
      <c r="E5" s="96">
        <v>5</v>
      </c>
      <c r="F5" s="96">
        <v>6</v>
      </c>
      <c r="G5" s="96">
        <v>7</v>
      </c>
      <c r="H5" s="96">
        <v>8</v>
      </c>
      <c r="I5" s="96">
        <v>9</v>
      </c>
      <c r="J5" s="97">
        <v>10</v>
      </c>
    </row>
    <row r="6" spans="1:10" ht="102" x14ac:dyDescent="0.25">
      <c r="A6" s="98">
        <v>1</v>
      </c>
      <c r="B6" s="99" t="s">
        <v>31</v>
      </c>
      <c r="C6" s="100" t="s">
        <v>108</v>
      </c>
      <c r="D6" s="109">
        <f>D7</f>
        <v>286.3</v>
      </c>
      <c r="E6" s="109">
        <f t="shared" ref="E6:I6" si="0">E7</f>
        <v>286.3</v>
      </c>
      <c r="F6" s="109">
        <f t="shared" si="0"/>
        <v>286.3</v>
      </c>
      <c r="G6" s="109">
        <f t="shared" si="0"/>
        <v>286.3</v>
      </c>
      <c r="H6" s="109">
        <f t="shared" si="0"/>
        <v>43.9</v>
      </c>
      <c r="I6" s="109">
        <f t="shared" si="0"/>
        <v>15.33356618931191</v>
      </c>
      <c r="J6" s="102"/>
    </row>
    <row r="7" spans="1:10" ht="126" x14ac:dyDescent="0.25">
      <c r="A7" s="98" t="s">
        <v>71</v>
      </c>
      <c r="B7" s="99" t="s">
        <v>31</v>
      </c>
      <c r="C7" s="87" t="s">
        <v>84</v>
      </c>
      <c r="D7" s="109">
        <f>D8</f>
        <v>286.3</v>
      </c>
      <c r="E7" s="109">
        <f>E8</f>
        <v>286.3</v>
      </c>
      <c r="F7" s="109">
        <f>F8</f>
        <v>286.3</v>
      </c>
      <c r="G7" s="109">
        <f>G8</f>
        <v>286.3</v>
      </c>
      <c r="H7" s="109">
        <f t="shared" ref="H7:I7" si="1">H8</f>
        <v>43.9</v>
      </c>
      <c r="I7" s="109">
        <f t="shared" si="1"/>
        <v>15.33356618931191</v>
      </c>
      <c r="J7" s="102"/>
    </row>
    <row r="8" spans="1:10" ht="27" customHeight="1" x14ac:dyDescent="0.25">
      <c r="A8" s="98" t="s">
        <v>72</v>
      </c>
      <c r="B8" s="99" t="s">
        <v>31</v>
      </c>
      <c r="C8" s="103" t="s">
        <v>88</v>
      </c>
      <c r="D8" s="56">
        <v>286.3</v>
      </c>
      <c r="E8" s="109">
        <v>286.3</v>
      </c>
      <c r="F8" s="109">
        <v>286.3</v>
      </c>
      <c r="G8" s="109">
        <v>286.3</v>
      </c>
      <c r="H8" s="109">
        <v>43.9</v>
      </c>
      <c r="I8" s="109">
        <f>H8/E8*100</f>
        <v>15.33356618931191</v>
      </c>
      <c r="J8" s="53"/>
    </row>
    <row r="9" spans="1:10" ht="38.25" x14ac:dyDescent="0.25">
      <c r="A9" s="98" t="s">
        <v>80</v>
      </c>
      <c r="B9" s="99" t="s">
        <v>31</v>
      </c>
      <c r="C9" s="103" t="s">
        <v>89</v>
      </c>
      <c r="D9" s="104"/>
      <c r="E9" s="101"/>
      <c r="F9" s="101"/>
      <c r="G9" s="101"/>
      <c r="H9" s="101"/>
      <c r="I9" s="101"/>
      <c r="J9" s="53"/>
    </row>
    <row r="10" spans="1:10" ht="38.25" x14ac:dyDescent="0.25">
      <c r="A10" s="98" t="s">
        <v>73</v>
      </c>
      <c r="B10" s="99" t="s">
        <v>31</v>
      </c>
      <c r="C10" s="103" t="s">
        <v>90</v>
      </c>
      <c r="D10" s="104">
        <f>D11+D12+D13+D14</f>
        <v>0</v>
      </c>
      <c r="E10" s="104">
        <f t="shared" ref="E10:I10" si="2">E11+E12+E13+E14</f>
        <v>0</v>
      </c>
      <c r="F10" s="104">
        <f t="shared" si="2"/>
        <v>0</v>
      </c>
      <c r="G10" s="104">
        <f t="shared" si="2"/>
        <v>0</v>
      </c>
      <c r="H10" s="104">
        <f t="shared" si="2"/>
        <v>0</v>
      </c>
      <c r="I10" s="104">
        <f t="shared" si="2"/>
        <v>0</v>
      </c>
      <c r="J10" s="53"/>
    </row>
    <row r="11" spans="1:10" ht="25.5" x14ac:dyDescent="0.25">
      <c r="A11" s="98" t="s">
        <v>91</v>
      </c>
      <c r="B11" s="99" t="s">
        <v>31</v>
      </c>
      <c r="C11" s="103" t="s">
        <v>92</v>
      </c>
      <c r="D11" s="104"/>
      <c r="E11" s="101"/>
      <c r="F11" s="101"/>
      <c r="G11" s="101"/>
      <c r="H11" s="101"/>
      <c r="I11" s="101"/>
      <c r="J11" s="53"/>
    </row>
    <row r="12" spans="1:10" ht="51" x14ac:dyDescent="0.25">
      <c r="A12" s="98" t="s">
        <v>93</v>
      </c>
      <c r="B12" s="99" t="s">
        <v>31</v>
      </c>
      <c r="C12" s="103" t="s">
        <v>94</v>
      </c>
      <c r="D12" s="104"/>
      <c r="E12" s="101"/>
      <c r="F12" s="101"/>
      <c r="G12" s="101"/>
      <c r="H12" s="101"/>
      <c r="I12" s="101"/>
      <c r="J12" s="53"/>
    </row>
    <row r="13" spans="1:10" ht="63.75" x14ac:dyDescent="0.25">
      <c r="A13" s="98" t="s">
        <v>95</v>
      </c>
      <c r="B13" s="99" t="s">
        <v>31</v>
      </c>
      <c r="C13" s="103" t="s">
        <v>96</v>
      </c>
      <c r="D13" s="104"/>
      <c r="E13" s="101"/>
      <c r="F13" s="101"/>
      <c r="G13" s="101"/>
      <c r="H13" s="101"/>
      <c r="I13" s="101"/>
      <c r="J13" s="53"/>
    </row>
    <row r="14" spans="1:10" ht="23.45" customHeight="1" x14ac:dyDescent="0.25">
      <c r="A14" s="98" t="s">
        <v>74</v>
      </c>
      <c r="B14" s="99" t="s">
        <v>31</v>
      </c>
      <c r="C14" s="105" t="s">
        <v>97</v>
      </c>
      <c r="D14" s="104"/>
      <c r="E14" s="101"/>
      <c r="F14" s="101"/>
      <c r="G14" s="101"/>
      <c r="H14" s="101"/>
      <c r="I14" s="101"/>
      <c r="J14" s="102"/>
    </row>
    <row r="15" spans="1:10" ht="102" x14ac:dyDescent="0.25">
      <c r="A15" s="98">
        <v>2</v>
      </c>
      <c r="B15" s="99" t="s">
        <v>31</v>
      </c>
      <c r="C15" s="103" t="s">
        <v>109</v>
      </c>
      <c r="D15" s="109">
        <f>D16</f>
        <v>730.7</v>
      </c>
      <c r="E15" s="109">
        <f t="shared" ref="E15:I15" si="3">E16</f>
        <v>746.30000000000007</v>
      </c>
      <c r="F15" s="109">
        <f t="shared" si="3"/>
        <v>746.30000000000007</v>
      </c>
      <c r="G15" s="109">
        <f t="shared" si="3"/>
        <v>746.30000000000007</v>
      </c>
      <c r="H15" s="109">
        <f t="shared" si="3"/>
        <v>126.5</v>
      </c>
      <c r="I15" s="109">
        <f t="shared" si="3"/>
        <v>16.950288087900304</v>
      </c>
      <c r="J15" s="102"/>
    </row>
    <row r="16" spans="1:10" ht="157.5" x14ac:dyDescent="0.25">
      <c r="A16" s="98" t="s">
        <v>98</v>
      </c>
      <c r="B16" s="99" t="s">
        <v>31</v>
      </c>
      <c r="C16" s="87" t="s">
        <v>85</v>
      </c>
      <c r="D16" s="109">
        <v>730.7</v>
      </c>
      <c r="E16" s="109">
        <f>E17+E20</f>
        <v>746.30000000000007</v>
      </c>
      <c r="F16" s="109">
        <f>F17+F20</f>
        <v>746.30000000000007</v>
      </c>
      <c r="G16" s="109">
        <f>G17+G20</f>
        <v>746.30000000000007</v>
      </c>
      <c r="H16" s="109">
        <f t="shared" ref="H16" si="4">H17+H20</f>
        <v>126.5</v>
      </c>
      <c r="I16" s="109">
        <f>H16/E16*100</f>
        <v>16.950288087900304</v>
      </c>
      <c r="J16" s="102"/>
    </row>
    <row r="17" spans="1:10" ht="25.5" x14ac:dyDescent="0.25">
      <c r="A17" s="98" t="s">
        <v>99</v>
      </c>
      <c r="B17" s="99" t="s">
        <v>31</v>
      </c>
      <c r="C17" s="103" t="s">
        <v>88</v>
      </c>
      <c r="D17" s="109">
        <v>599.20000000000005</v>
      </c>
      <c r="E17" s="109">
        <v>599.20000000000005</v>
      </c>
      <c r="F17" s="109">
        <v>599.20000000000005</v>
      </c>
      <c r="G17" s="109">
        <v>599.20000000000005</v>
      </c>
      <c r="H17" s="109">
        <v>51.6</v>
      </c>
      <c r="I17" s="109">
        <f>H17/E17*100</f>
        <v>8.6114819759679566</v>
      </c>
      <c r="J17" s="53"/>
    </row>
    <row r="18" spans="1:10" ht="38.25" x14ac:dyDescent="0.25">
      <c r="A18" s="98" t="s">
        <v>100</v>
      </c>
      <c r="B18" s="99" t="s">
        <v>31</v>
      </c>
      <c r="C18" s="103" t="s">
        <v>89</v>
      </c>
      <c r="D18" s="109"/>
      <c r="E18" s="109"/>
      <c r="F18" s="109"/>
      <c r="G18" s="109"/>
      <c r="H18" s="109"/>
      <c r="I18" s="109"/>
      <c r="J18" s="53"/>
    </row>
    <row r="19" spans="1:10" ht="38.25" x14ac:dyDescent="0.25">
      <c r="A19" s="98" t="s">
        <v>101</v>
      </c>
      <c r="B19" s="99" t="s">
        <v>31</v>
      </c>
      <c r="C19" s="103" t="s">
        <v>90</v>
      </c>
      <c r="D19" s="109">
        <f>D20+D21+D22+D23</f>
        <v>131.5</v>
      </c>
      <c r="E19" s="109">
        <f t="shared" ref="E19:I19" si="5">E20+E21+E22+E23</f>
        <v>147.1</v>
      </c>
      <c r="F19" s="109">
        <f t="shared" si="5"/>
        <v>147.1</v>
      </c>
      <c r="G19" s="109">
        <f t="shared" si="5"/>
        <v>147.1</v>
      </c>
      <c r="H19" s="109">
        <f t="shared" si="5"/>
        <v>74.900000000000006</v>
      </c>
      <c r="I19" s="109">
        <f t="shared" si="5"/>
        <v>50.917743031951055</v>
      </c>
      <c r="J19" s="53"/>
    </row>
    <row r="20" spans="1:10" ht="25.5" x14ac:dyDescent="0.25">
      <c r="A20" s="98" t="s">
        <v>102</v>
      </c>
      <c r="B20" s="99" t="s">
        <v>31</v>
      </c>
      <c r="C20" s="103" t="s">
        <v>92</v>
      </c>
      <c r="D20" s="109">
        <v>131.5</v>
      </c>
      <c r="E20" s="109">
        <v>147.1</v>
      </c>
      <c r="F20" s="109">
        <v>147.1</v>
      </c>
      <c r="G20" s="109">
        <v>147.1</v>
      </c>
      <c r="H20" s="109">
        <v>74.900000000000006</v>
      </c>
      <c r="I20" s="109">
        <f>H20/E20*100</f>
        <v>50.917743031951055</v>
      </c>
      <c r="J20" s="53"/>
    </row>
    <row r="21" spans="1:10" ht="51" x14ac:dyDescent="0.25">
      <c r="A21" s="98" t="s">
        <v>103</v>
      </c>
      <c r="B21" s="99" t="s">
        <v>31</v>
      </c>
      <c r="C21" s="103" t="s">
        <v>94</v>
      </c>
      <c r="D21" s="104"/>
      <c r="E21" s="110"/>
      <c r="F21" s="110"/>
      <c r="G21" s="110"/>
      <c r="H21" s="110"/>
      <c r="I21" s="110"/>
      <c r="J21" s="54"/>
    </row>
    <row r="22" spans="1:10" ht="63.75" x14ac:dyDescent="0.25">
      <c r="A22" s="98" t="s">
        <v>104</v>
      </c>
      <c r="B22" s="99" t="s">
        <v>31</v>
      </c>
      <c r="C22" s="103" t="s">
        <v>96</v>
      </c>
      <c r="D22" s="104"/>
      <c r="E22" s="55"/>
      <c r="F22" s="55"/>
      <c r="G22" s="55"/>
      <c r="H22" s="55"/>
      <c r="I22" s="55"/>
      <c r="J22" s="54"/>
    </row>
    <row r="23" spans="1:10" ht="24.6" customHeight="1" x14ac:dyDescent="0.25">
      <c r="A23" s="98" t="s">
        <v>105</v>
      </c>
      <c r="B23" s="99" t="s">
        <v>31</v>
      </c>
      <c r="C23" s="105" t="s">
        <v>97</v>
      </c>
      <c r="D23" s="104"/>
      <c r="E23" s="56"/>
      <c r="F23" s="56"/>
      <c r="G23" s="56"/>
      <c r="H23" s="55"/>
      <c r="I23" s="55"/>
      <c r="J23" s="54"/>
    </row>
    <row r="24" spans="1:10" ht="36.6" customHeight="1" x14ac:dyDescent="0.25">
      <c r="A24" s="106" t="s">
        <v>106</v>
      </c>
      <c r="B24" s="106"/>
      <c r="C24" s="106"/>
      <c r="D24" s="111">
        <f>D8+D9+D11+D12+D13+D14+D17+D18+D20+D21+D22+D23</f>
        <v>1017</v>
      </c>
      <c r="E24" s="111">
        <f t="shared" ref="E24:I24" si="6">E8+E9+E11+E12+E13+E14+E17+E18+E20+E21+E22+E23</f>
        <v>1032.5999999999999</v>
      </c>
      <c r="F24" s="111">
        <f t="shared" si="6"/>
        <v>1032.5999999999999</v>
      </c>
      <c r="G24" s="111">
        <f t="shared" si="6"/>
        <v>1032.5999999999999</v>
      </c>
      <c r="H24" s="111">
        <f t="shared" si="6"/>
        <v>170.4</v>
      </c>
      <c r="I24" s="111">
        <f t="shared" si="6"/>
        <v>74.862791197230919</v>
      </c>
      <c r="J24" s="54"/>
    </row>
    <row r="25" spans="1:10" ht="19.899999999999999" customHeight="1" x14ac:dyDescent="0.25">
      <c r="A25" s="107" t="s">
        <v>88</v>
      </c>
      <c r="B25" s="107"/>
      <c r="C25" s="107"/>
      <c r="D25" s="111">
        <f>D8+D17</f>
        <v>885.5</v>
      </c>
      <c r="E25" s="111">
        <f t="shared" ref="E25:I25" si="7">E8+E17</f>
        <v>885.5</v>
      </c>
      <c r="F25" s="111">
        <f t="shared" si="7"/>
        <v>885.5</v>
      </c>
      <c r="G25" s="111">
        <f t="shared" si="7"/>
        <v>885.5</v>
      </c>
      <c r="H25" s="111">
        <f t="shared" si="7"/>
        <v>95.5</v>
      </c>
      <c r="I25" s="111">
        <f t="shared" si="7"/>
        <v>23.945048165279864</v>
      </c>
      <c r="J25" s="54"/>
    </row>
    <row r="26" spans="1:10" ht="43.9" customHeight="1" x14ac:dyDescent="0.25">
      <c r="A26" s="108" t="s">
        <v>89</v>
      </c>
      <c r="B26" s="108"/>
      <c r="C26" s="108"/>
      <c r="D26" s="111">
        <f>D9+D18</f>
        <v>0</v>
      </c>
      <c r="E26" s="111">
        <f t="shared" ref="E26:I26" si="8">E9+E18</f>
        <v>0</v>
      </c>
      <c r="F26" s="111">
        <f t="shared" si="8"/>
        <v>0</v>
      </c>
      <c r="G26" s="111">
        <f t="shared" si="8"/>
        <v>0</v>
      </c>
      <c r="H26" s="111">
        <f t="shared" si="8"/>
        <v>0</v>
      </c>
      <c r="I26" s="111">
        <f t="shared" si="8"/>
        <v>0</v>
      </c>
      <c r="J26" s="54"/>
    </row>
    <row r="27" spans="1:10" ht="36.6" customHeight="1" x14ac:dyDescent="0.25">
      <c r="A27" s="108" t="s">
        <v>107</v>
      </c>
      <c r="B27" s="108"/>
      <c r="C27" s="108"/>
      <c r="D27" s="111">
        <f>D10+D19</f>
        <v>131.5</v>
      </c>
      <c r="E27" s="111">
        <f t="shared" ref="E27:I27" si="9">E10+E19</f>
        <v>147.1</v>
      </c>
      <c r="F27" s="111">
        <f t="shared" si="9"/>
        <v>147.1</v>
      </c>
      <c r="G27" s="111">
        <f t="shared" si="9"/>
        <v>147.1</v>
      </c>
      <c r="H27" s="111">
        <f t="shared" si="9"/>
        <v>74.900000000000006</v>
      </c>
      <c r="I27" s="111">
        <f t="shared" si="9"/>
        <v>50.917743031951055</v>
      </c>
      <c r="J27" s="54"/>
    </row>
    <row r="28" spans="1:10" ht="28.15" customHeight="1" x14ac:dyDescent="0.25">
      <c r="A28" s="108" t="s">
        <v>97</v>
      </c>
      <c r="B28" s="108"/>
      <c r="C28" s="108"/>
      <c r="D28" s="111">
        <f>D14+D23</f>
        <v>0</v>
      </c>
      <c r="E28" s="111">
        <f t="shared" ref="E28:I28" si="10">E14+E23</f>
        <v>0</v>
      </c>
      <c r="F28" s="111">
        <f t="shared" si="10"/>
        <v>0</v>
      </c>
      <c r="G28" s="111">
        <f t="shared" si="10"/>
        <v>0</v>
      </c>
      <c r="H28" s="111">
        <f t="shared" si="10"/>
        <v>0</v>
      </c>
      <c r="I28" s="111">
        <f t="shared" si="10"/>
        <v>0</v>
      </c>
      <c r="J28" s="54"/>
    </row>
  </sheetData>
  <mergeCells count="12">
    <mergeCell ref="A24:C24"/>
    <mergeCell ref="A25:C25"/>
    <mergeCell ref="A26:C26"/>
    <mergeCell ref="A27:C27"/>
    <mergeCell ref="A28:C28"/>
    <mergeCell ref="J3:J4"/>
    <mergeCell ref="I3:I4"/>
    <mergeCell ref="A3:A4"/>
    <mergeCell ref="B3:B4"/>
    <mergeCell ref="C3:C4"/>
    <mergeCell ref="D3:F3"/>
    <mergeCell ref="G3:H3"/>
  </mergeCells>
  <dataValidations count="1">
    <dataValidation type="list" allowBlank="1" showInputMessage="1" showErrorMessage="1" sqref="B6:B23">
      <formula1>#REF!</formula1>
    </dataValidation>
  </dataValidations>
  <pageMargins left="0.7" right="0.7" top="0.75" bottom="0.75" header="0.3" footer="0.3"/>
  <pageSetup paperSize="9" scale="72" orientation="landscape" r:id="rId1"/>
  <rowBreaks count="2" manualBreakCount="2">
    <brk id="14" max="9" man="1"/>
    <brk id="28" max="9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C7128242-18E1-43CE-870E-42B88D83333A}">
            <xm:f>NOT(ISERROR(SEARCH(#REF!,B6)))</xm:f>
            <xm:f>#REF!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12" operator="containsText" id="{59C04429-2EA2-44AF-9585-DB8D96598CBF}">
            <xm:f>NOT(ISERROR(SEARCH(#REF!,B6)))</xm:f>
            <xm:f>#REF!</xm:f>
            <x14:dxf>
              <fill>
                <patternFill>
                  <bgColor theme="6"/>
                </patternFill>
              </fill>
            </x14:dxf>
          </x14:cfRule>
          <x14:cfRule type="containsText" priority="13" operator="containsText" id="{13DF946B-E8C8-471D-A56A-690C65CCD535}">
            <xm:f>NOT(ISERROR(SEARCH(#REF!,B6)))</xm:f>
            <xm:f>#REF!</xm:f>
            <x14:dxf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D62CE584-206F-4BD7-ADDF-23CF37A93411}">
            <xm:f>NOT(ISERROR(SEARCH(#REF!,B6)))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15" operator="containsText" id="{D8040D17-39A0-4C4F-858A-B5803BA0846D}">
            <xm:f>NOT(ISERROR(SEARCH(#REF!,B6)))</xm:f>
            <xm:f>#REF!</xm:f>
            <x14:dxf>
              <fill>
                <patternFill>
                  <bgColor rgb="FF00B050"/>
                </patternFill>
              </fill>
            </x14:dxf>
          </x14:cfRule>
          <xm:sqref>B6:B14</xm:sqref>
        </x14:conditionalFormatting>
        <x14:conditionalFormatting xmlns:xm="http://schemas.microsoft.com/office/excel/2006/main">
          <x14:cfRule type="containsText" priority="6" operator="containsText" id="{0D61324C-857A-4D95-A1FE-5D581E231BD9}">
            <xm:f>NOT(ISERROR(SEARCH(#REF!,B15)))</xm:f>
            <xm:f>#REF!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7" operator="containsText" id="{673D81F2-F553-4ECB-9F5A-7D24FE0D5449}">
            <xm:f>NOT(ISERROR(SEARCH(#REF!,B15)))</xm:f>
            <xm:f>#REF!</xm:f>
            <x14:dxf>
              <fill>
                <patternFill>
                  <bgColor theme="6"/>
                </patternFill>
              </fill>
            </x14:dxf>
          </x14:cfRule>
          <x14:cfRule type="containsText" priority="8" operator="containsText" id="{202D748B-9963-4ED4-9D13-F62C34B58AB1}">
            <xm:f>NOT(ISERROR(SEARCH(#REF!,B15)))</xm:f>
            <xm:f>#REF!</xm:f>
            <x14:dxf>
              <fill>
                <patternFill>
                  <bgColor rgb="FFFF0000"/>
                </patternFill>
              </fill>
            </x14:dxf>
          </x14:cfRule>
          <x14:cfRule type="containsText" priority="9" operator="containsText" id="{ECB31E1A-AD46-4A61-B74D-1A5FEE5EACAB}">
            <xm:f>NOT(ISERROR(SEARCH(#REF!,B15)))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10" operator="containsText" id="{72F7F020-496D-4B8A-AE1D-BA8FB47F8985}">
            <xm:f>NOT(ISERROR(SEARCH(#REF!,B15)))</xm:f>
            <xm:f>#REF!</xm:f>
            <x14:dxf>
              <fill>
                <patternFill>
                  <bgColor rgb="FF00B050"/>
                </patternFill>
              </fill>
            </x14:dxf>
          </x14:cfRule>
          <xm:sqref>B15:B23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18"/>
  <sheetViews>
    <sheetView view="pageBreakPreview" zoomScale="76" zoomScaleNormal="100" zoomScaleSheetLayoutView="76" workbookViewId="0">
      <selection activeCell="D15" sqref="D15"/>
    </sheetView>
  </sheetViews>
  <sheetFormatPr defaultRowHeight="15" x14ac:dyDescent="0.25"/>
  <cols>
    <col min="1" max="1" width="11.5703125" customWidth="1"/>
    <col min="3" max="3" width="19.85546875" customWidth="1"/>
    <col min="4" max="4" width="52.7109375" customWidth="1"/>
    <col min="5" max="5" width="13" customWidth="1"/>
    <col min="6" max="6" width="12.7109375" customWidth="1"/>
    <col min="7" max="7" width="23.7109375" customWidth="1"/>
    <col min="8" max="8" width="20" customWidth="1"/>
  </cols>
  <sheetData>
    <row r="1" spans="1:8" ht="20.25" thickBot="1" x14ac:dyDescent="0.35">
      <c r="A1" s="26" t="s">
        <v>47</v>
      </c>
      <c r="B1" s="26"/>
      <c r="C1" s="26"/>
      <c r="D1" s="26"/>
      <c r="E1" s="26"/>
      <c r="F1" s="26"/>
    </row>
    <row r="2" spans="1:8" ht="15.75" thickTop="1" x14ac:dyDescent="0.25"/>
    <row r="3" spans="1:8" ht="42" customHeight="1" x14ac:dyDescent="0.25">
      <c r="A3" s="81" t="s">
        <v>0</v>
      </c>
      <c r="B3" s="82" t="s">
        <v>36</v>
      </c>
      <c r="C3" s="82" t="s">
        <v>1</v>
      </c>
      <c r="D3" s="81" t="s">
        <v>22</v>
      </c>
      <c r="E3" s="81" t="s">
        <v>23</v>
      </c>
      <c r="F3" s="81"/>
      <c r="G3" s="81" t="s">
        <v>24</v>
      </c>
      <c r="H3" s="81" t="s">
        <v>9</v>
      </c>
    </row>
    <row r="4" spans="1:8" ht="24" customHeight="1" x14ac:dyDescent="0.25">
      <c r="A4" s="81"/>
      <c r="B4" s="82"/>
      <c r="C4" s="82"/>
      <c r="D4" s="81"/>
      <c r="E4" s="83" t="s">
        <v>25</v>
      </c>
      <c r="F4" s="83" t="s">
        <v>26</v>
      </c>
      <c r="G4" s="81"/>
      <c r="H4" s="81"/>
    </row>
    <row r="5" spans="1:8" ht="70.150000000000006" customHeight="1" x14ac:dyDescent="0.25">
      <c r="A5" s="84" t="s">
        <v>71</v>
      </c>
      <c r="B5" s="85"/>
      <c r="C5" s="86" t="s">
        <v>32</v>
      </c>
      <c r="D5" s="87" t="s">
        <v>84</v>
      </c>
      <c r="E5" s="88">
        <v>43809</v>
      </c>
      <c r="F5" s="88">
        <v>43809</v>
      </c>
      <c r="G5" s="89" t="s">
        <v>112</v>
      </c>
      <c r="H5" s="89" t="s">
        <v>57</v>
      </c>
    </row>
    <row r="6" spans="1:8" ht="69" customHeight="1" x14ac:dyDescent="0.25">
      <c r="A6" s="84" t="s">
        <v>72</v>
      </c>
      <c r="B6" s="85"/>
      <c r="C6" s="86" t="s">
        <v>32</v>
      </c>
      <c r="D6" s="87" t="s">
        <v>59</v>
      </c>
      <c r="E6" s="88">
        <v>43661</v>
      </c>
      <c r="F6" s="88">
        <v>43661</v>
      </c>
      <c r="G6" s="89" t="s">
        <v>113</v>
      </c>
      <c r="H6" s="89" t="s">
        <v>57</v>
      </c>
    </row>
    <row r="7" spans="1:8" ht="68.45" customHeight="1" x14ac:dyDescent="0.25">
      <c r="A7" s="90" t="s">
        <v>80</v>
      </c>
      <c r="B7" s="85"/>
      <c r="C7" s="86" t="s">
        <v>32</v>
      </c>
      <c r="D7" s="87" t="s">
        <v>63</v>
      </c>
      <c r="E7" s="88">
        <v>43661</v>
      </c>
      <c r="F7" s="88">
        <v>43661</v>
      </c>
      <c r="G7" s="89" t="s">
        <v>113</v>
      </c>
      <c r="H7" s="89" t="s">
        <v>57</v>
      </c>
    </row>
    <row r="8" spans="1:8" ht="78.75" x14ac:dyDescent="0.25">
      <c r="A8" s="84" t="s">
        <v>73</v>
      </c>
      <c r="B8" s="85"/>
      <c r="C8" s="86" t="s">
        <v>32</v>
      </c>
      <c r="D8" s="87" t="s">
        <v>60</v>
      </c>
      <c r="E8" s="88">
        <v>43809</v>
      </c>
      <c r="F8" s="88">
        <v>43809</v>
      </c>
      <c r="G8" s="89" t="s">
        <v>112</v>
      </c>
      <c r="H8" s="89" t="s">
        <v>57</v>
      </c>
    </row>
    <row r="9" spans="1:8" ht="94.5" x14ac:dyDescent="0.25">
      <c r="A9" s="84" t="s">
        <v>74</v>
      </c>
      <c r="B9" s="85"/>
      <c r="C9" s="86" t="s">
        <v>32</v>
      </c>
      <c r="D9" s="87" t="s">
        <v>64</v>
      </c>
      <c r="E9" s="88">
        <v>43809</v>
      </c>
      <c r="F9" s="88">
        <v>43809</v>
      </c>
      <c r="G9" s="89" t="s">
        <v>111</v>
      </c>
      <c r="H9" s="89" t="s">
        <v>57</v>
      </c>
    </row>
    <row r="10" spans="1:8" ht="94.5" x14ac:dyDescent="0.25">
      <c r="A10" s="84" t="s">
        <v>75</v>
      </c>
      <c r="B10" s="85"/>
      <c r="C10" s="86" t="s">
        <v>32</v>
      </c>
      <c r="D10" s="87" t="s">
        <v>85</v>
      </c>
      <c r="E10" s="88">
        <v>43830</v>
      </c>
      <c r="F10" s="88">
        <v>43830</v>
      </c>
      <c r="G10" s="89" t="s">
        <v>112</v>
      </c>
      <c r="H10" s="89" t="s">
        <v>57</v>
      </c>
    </row>
    <row r="11" spans="1:8" ht="63.6" customHeight="1" x14ac:dyDescent="0.25">
      <c r="A11" s="90" t="s">
        <v>81</v>
      </c>
      <c r="B11" s="85"/>
      <c r="C11" s="86" t="s">
        <v>32</v>
      </c>
      <c r="D11" s="87" t="s">
        <v>61</v>
      </c>
      <c r="E11" s="88">
        <v>43830</v>
      </c>
      <c r="F11" s="88">
        <v>43830</v>
      </c>
      <c r="G11" s="89" t="s">
        <v>112</v>
      </c>
      <c r="H11" s="89" t="s">
        <v>57</v>
      </c>
    </row>
    <row r="12" spans="1:8" ht="110.25" x14ac:dyDescent="0.25">
      <c r="A12" s="84" t="s">
        <v>76</v>
      </c>
      <c r="B12" s="85"/>
      <c r="C12" s="86" t="s">
        <v>32</v>
      </c>
      <c r="D12" s="87" t="s">
        <v>65</v>
      </c>
      <c r="E12" s="88">
        <v>43830</v>
      </c>
      <c r="F12" s="88">
        <v>43830</v>
      </c>
      <c r="G12" s="89" t="s">
        <v>111</v>
      </c>
      <c r="H12" s="89" t="s">
        <v>57</v>
      </c>
    </row>
    <row r="13" spans="1:8" ht="81" customHeight="1" x14ac:dyDescent="0.25">
      <c r="A13" s="84">
        <v>1.3</v>
      </c>
      <c r="B13" s="85"/>
      <c r="C13" s="86" t="s">
        <v>32</v>
      </c>
      <c r="D13" s="87" t="s">
        <v>86</v>
      </c>
      <c r="E13" s="88">
        <v>43830</v>
      </c>
      <c r="F13" s="88">
        <v>43830</v>
      </c>
      <c r="G13" s="89" t="s">
        <v>114</v>
      </c>
      <c r="H13" s="89" t="s">
        <v>57</v>
      </c>
    </row>
    <row r="14" spans="1:8" ht="94.5" x14ac:dyDescent="0.25">
      <c r="A14" s="84" t="s">
        <v>77</v>
      </c>
      <c r="B14" s="85"/>
      <c r="C14" s="86" t="s">
        <v>32</v>
      </c>
      <c r="D14" s="87" t="s">
        <v>67</v>
      </c>
      <c r="E14" s="88">
        <v>43830</v>
      </c>
      <c r="F14" s="88">
        <v>43830</v>
      </c>
      <c r="G14" s="89" t="s">
        <v>114</v>
      </c>
      <c r="H14" s="89" t="s">
        <v>57</v>
      </c>
    </row>
    <row r="15" spans="1:8" ht="51" customHeight="1" x14ac:dyDescent="0.25">
      <c r="A15" s="84" t="s">
        <v>78</v>
      </c>
      <c r="B15" s="85"/>
      <c r="C15" s="86" t="s">
        <v>32</v>
      </c>
      <c r="D15" s="87" t="s">
        <v>68</v>
      </c>
      <c r="E15" s="88">
        <v>43830</v>
      </c>
      <c r="F15" s="88">
        <v>43830</v>
      </c>
      <c r="G15" s="89" t="s">
        <v>114</v>
      </c>
      <c r="H15" s="89" t="s">
        <v>57</v>
      </c>
    </row>
    <row r="16" spans="1:8" ht="113.45" customHeight="1" x14ac:dyDescent="0.25">
      <c r="A16" s="84" t="s">
        <v>79</v>
      </c>
      <c r="B16" s="85"/>
      <c r="C16" s="86" t="s">
        <v>32</v>
      </c>
      <c r="D16" s="87" t="s">
        <v>87</v>
      </c>
      <c r="E16" s="88">
        <v>43830</v>
      </c>
      <c r="F16" s="88">
        <v>43830</v>
      </c>
      <c r="G16" s="89" t="s">
        <v>115</v>
      </c>
      <c r="H16" s="89" t="s">
        <v>57</v>
      </c>
    </row>
    <row r="17" spans="1:8" ht="126" x14ac:dyDescent="0.25">
      <c r="A17" s="90" t="s">
        <v>82</v>
      </c>
      <c r="B17" s="85"/>
      <c r="C17" s="86" t="s">
        <v>32</v>
      </c>
      <c r="D17" s="87" t="s">
        <v>62</v>
      </c>
      <c r="E17" s="88">
        <v>43830</v>
      </c>
      <c r="F17" s="88">
        <v>43830</v>
      </c>
      <c r="G17" s="89" t="s">
        <v>115</v>
      </c>
      <c r="H17" s="89" t="s">
        <v>57</v>
      </c>
    </row>
    <row r="18" spans="1:8" ht="126" x14ac:dyDescent="0.25">
      <c r="A18" s="90" t="s">
        <v>83</v>
      </c>
      <c r="B18" s="85"/>
      <c r="C18" s="86" t="s">
        <v>32</v>
      </c>
      <c r="D18" s="87" t="s">
        <v>66</v>
      </c>
      <c r="E18" s="88">
        <v>43830</v>
      </c>
      <c r="F18" s="88">
        <v>43830</v>
      </c>
      <c r="G18" s="89" t="s">
        <v>115</v>
      </c>
      <c r="H18" s="89" t="s">
        <v>57</v>
      </c>
    </row>
  </sheetData>
  <mergeCells count="7">
    <mergeCell ref="G3:G4"/>
    <mergeCell ref="H3:H4"/>
    <mergeCell ref="A3:A4"/>
    <mergeCell ref="B3:B4"/>
    <mergeCell ref="C3:C4"/>
    <mergeCell ref="D3:D4"/>
    <mergeCell ref="E3:F3"/>
  </mergeCells>
  <pageMargins left="0.7" right="0.7" top="0.75" bottom="0.75" header="0.3" footer="0.3"/>
  <pageSetup paperSize="9" scale="8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1" operator="containsText" id="{F2318E3A-D973-479E-BA1D-6A2E7B923659}">
            <xm:f>NOT(ISERROR(SEARCH('Проверка данных'!$E$1,C5)))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42" operator="containsText" id="{902C31A1-D61A-4583-B687-623516D95886}">
            <xm:f>NOT(ISERROR(SEARCH('Проверка данных'!$D$1,C5)))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43" operator="containsText" id="{ACAEBF8E-4366-46B8-BE5B-7170977CDADD}">
            <xm:f>NOT(ISERROR(SEARCH('Проверка данных'!$C$1,C5)))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44" operator="containsText" id="{BA1E3352-DBBD-4ED5-9564-F38136EC788A}">
            <xm:f>NOT(ISERROR(SEARCH('Проверка данных'!$B$1,C5)))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45" operator="containsText" id="{39ADFA62-D4FE-40E7-96D3-C35774E4647A}">
            <xm:f>NOT(ISERROR(SEARCH('Проверка данных'!$A$1,C5)))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C5:C18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'Проверка данных'!$A$1:$E$1</xm:f>
          </x14:formula1>
          <xm:sqref>C5:C18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6"/>
  <sheetViews>
    <sheetView workbookViewId="0">
      <selection activeCell="A6" sqref="A6"/>
    </sheetView>
  </sheetViews>
  <sheetFormatPr defaultRowHeight="15" x14ac:dyDescent="0.25"/>
  <cols>
    <col min="1" max="1" width="14.28515625" customWidth="1"/>
    <col min="2" max="2" width="14.85546875" customWidth="1"/>
    <col min="3" max="3" width="14.42578125" customWidth="1"/>
    <col min="4" max="4" width="14.28515625" customWidth="1"/>
    <col min="5" max="5" width="15.28515625" customWidth="1"/>
    <col min="6" max="6" width="18.42578125" customWidth="1"/>
    <col min="8" max="8" width="15.42578125" customWidth="1"/>
    <col min="10" max="10" width="13.5703125" customWidth="1"/>
  </cols>
  <sheetData>
    <row r="1" spans="1:10" ht="40.5" customHeight="1" x14ac:dyDescent="0.25">
      <c r="A1" s="9" t="s">
        <v>31</v>
      </c>
      <c r="B1" s="9" t="s">
        <v>35</v>
      </c>
      <c r="C1" s="9" t="s">
        <v>34</v>
      </c>
      <c r="D1" s="9" t="s">
        <v>33</v>
      </c>
      <c r="E1" s="9" t="s">
        <v>32</v>
      </c>
      <c r="G1" s="4"/>
      <c r="I1" s="6"/>
    </row>
    <row r="2" spans="1:10" ht="15" customHeight="1" x14ac:dyDescent="0.25">
      <c r="A2" s="9"/>
      <c r="C2" s="4"/>
      <c r="D2" s="9"/>
      <c r="E2" s="4"/>
      <c r="F2" s="9"/>
      <c r="G2" s="4"/>
      <c r="H2" s="9"/>
      <c r="I2" s="5"/>
      <c r="J2" s="9"/>
    </row>
    <row r="3" spans="1:10" ht="15.75" x14ac:dyDescent="0.25">
      <c r="A3" s="7"/>
      <c r="B3" s="8"/>
      <c r="C3" s="7"/>
      <c r="D3" s="8"/>
      <c r="E3" s="8"/>
      <c r="F3" s="8"/>
      <c r="G3" s="7"/>
      <c r="H3" s="8"/>
      <c r="I3" s="8"/>
      <c r="J3" s="8"/>
    </row>
    <row r="6" spans="1:10" x14ac:dyDescent="0.25">
      <c r="A6" s="31" t="s">
        <v>48</v>
      </c>
      <c r="B6" s="31" t="s">
        <v>49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Титульный лист</vt:lpstr>
      <vt:lpstr>Ключевые риски</vt:lpstr>
      <vt:lpstr>Цели и показатели</vt:lpstr>
      <vt:lpstr>Исполнение бюджета</vt:lpstr>
      <vt:lpstr>Результаты, КТ и мероприятия</vt:lpstr>
      <vt:lpstr>Проверка данных</vt:lpstr>
      <vt:lpstr>'Результаты, КТ и мероприятия'!_ftnref1</vt:lpstr>
      <vt:lpstr>'Исполнение бюджета'!Область_печати</vt:lpstr>
      <vt:lpstr>'Результаты, КТ и мероприятия'!Область_печати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2019-03-01T08:51:43Z</dcterms:modified>
</cp:coreProperties>
</file>